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6998209D-431B-4CD9-A4B1-AF0E7E6BF7B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7" l="1"/>
  <c r="C219" i="5"/>
  <c r="C217" i="5"/>
  <c r="C208" i="5"/>
  <c r="C193" i="5"/>
  <c r="C177" i="5"/>
  <c r="D166" i="5"/>
  <c r="D165" i="5"/>
  <c r="C165" i="5"/>
  <c r="D154" i="5"/>
  <c r="D153" i="5"/>
  <c r="D152" i="5"/>
  <c r="D151" i="5"/>
  <c r="D150" i="5"/>
  <c r="D149" i="5"/>
  <c r="D148" i="5"/>
  <c r="D147" i="5"/>
  <c r="D146" i="5"/>
  <c r="D145" i="5"/>
  <c r="D144" i="5"/>
  <c r="D143" i="5"/>
  <c r="D142" i="5"/>
  <c r="D141" i="5"/>
  <c r="D140" i="5"/>
  <c r="D139" i="5"/>
  <c r="C138" i="5"/>
  <c r="D138" i="5" s="1"/>
  <c r="D130" i="5"/>
  <c r="D129" i="5"/>
  <c r="D128" i="5"/>
  <c r="D127" i="5"/>
  <c r="D126" i="5"/>
  <c r="D125" i="5"/>
  <c r="D124" i="5"/>
  <c r="D123" i="5"/>
  <c r="D122" i="5"/>
  <c r="D121" i="5"/>
  <c r="D120" i="5"/>
  <c r="D119" i="5"/>
  <c r="D118" i="5"/>
  <c r="D117" i="5"/>
  <c r="D116" i="5"/>
  <c r="D115" i="5"/>
  <c r="D114" i="5"/>
  <c r="D113" i="5"/>
  <c r="C112" i="5"/>
  <c r="D112" i="5" s="1"/>
  <c r="D98" i="5"/>
  <c r="D97" i="5"/>
  <c r="D95" i="5"/>
  <c r="D96" i="5"/>
  <c r="D94" i="5"/>
  <c r="D89" i="5"/>
  <c r="C302" i="5" l="1"/>
  <c r="C304" i="5"/>
  <c r="C303" i="5"/>
  <c r="C298" i="5"/>
  <c r="C297" i="5"/>
  <c r="C296" i="5"/>
  <c r="C292" i="5"/>
  <c r="C288" i="5"/>
  <c r="C289" i="5"/>
  <c r="C290" i="5"/>
  <c r="D295" i="5"/>
  <c r="C307" i="5"/>
  <c r="F293" i="5"/>
  <c r="D307" i="5"/>
  <c r="D293" i="5"/>
  <c r="C293" i="5"/>
  <c r="C291" i="5"/>
  <c r="F307" i="5"/>
  <c r="F295" i="5"/>
  <c r="G293" i="5"/>
  <c r="D291" i="5"/>
  <c r="C295" i="5"/>
  <c r="G32" i="13" l="1"/>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7" i="7"/>
  <c r="C152" i="7"/>
  <c r="F156" i="7" s="1"/>
  <c r="F151" i="7"/>
  <c r="F150" i="7"/>
  <c r="F149" i="7"/>
  <c r="F148" i="7"/>
  <c r="F152" i="7" s="1"/>
  <c r="C81" i="7"/>
  <c r="C77" i="7"/>
  <c r="C49" i="7"/>
  <c r="C42" i="7"/>
  <c r="F41" i="7" s="1"/>
  <c r="F39" i="7"/>
  <c r="D37" i="7"/>
  <c r="G36" i="7" s="1"/>
  <c r="C37" i="7"/>
  <c r="F24" i="7"/>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8" i="5"/>
  <c r="F207" i="5"/>
  <c r="F204" i="5"/>
  <c r="F203" i="5"/>
  <c r="F200" i="5"/>
  <c r="F196" i="5"/>
  <c r="F195" i="5"/>
  <c r="F193" i="5"/>
  <c r="C179" i="5"/>
  <c r="F185" i="5" s="1"/>
  <c r="F175" i="5"/>
  <c r="D167" i="5"/>
  <c r="G165" i="5" s="1"/>
  <c r="C167" i="5"/>
  <c r="F165" i="5" s="1"/>
  <c r="G166" i="5"/>
  <c r="F166" i="5"/>
  <c r="F161" i="5"/>
  <c r="C157" i="5"/>
  <c r="F162" i="5" s="1"/>
  <c r="F156" i="5"/>
  <c r="F154" i="5"/>
  <c r="F145" i="5"/>
  <c r="F144" i="5"/>
  <c r="F142" i="5"/>
  <c r="F140" i="5"/>
  <c r="D131" i="5"/>
  <c r="G126" i="5" s="1"/>
  <c r="C131" i="5"/>
  <c r="F136" i="5" s="1"/>
  <c r="F128" i="5"/>
  <c r="F127" i="5"/>
  <c r="F104" i="5"/>
  <c r="G103" i="5"/>
  <c r="F103" i="5"/>
  <c r="D100" i="5"/>
  <c r="G102" i="5" s="1"/>
  <c r="C100" i="5"/>
  <c r="F105" i="5" s="1"/>
  <c r="F99" i="5"/>
  <c r="G98" i="5"/>
  <c r="F98" i="5"/>
  <c r="D77" i="5"/>
  <c r="G86" i="5" s="1"/>
  <c r="C77" i="5"/>
  <c r="F82" i="5" s="1"/>
  <c r="G76" i="5"/>
  <c r="C58" i="5"/>
  <c r="F59" i="5" s="1"/>
  <c r="C47" i="5"/>
  <c r="D45" i="5"/>
  <c r="C51" i="5" s="1"/>
  <c r="F158" i="7" l="1"/>
  <c r="F159" i="7"/>
  <c r="F40" i="7"/>
  <c r="F42" i="7"/>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220" i="5"/>
  <c r="F186" i="5"/>
  <c r="F176" i="5"/>
  <c r="F187" i="5"/>
  <c r="F164" i="5"/>
  <c r="F167" i="5" s="1"/>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G22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G142" i="5"/>
  <c r="G154" i="5"/>
  <c r="F180" i="5"/>
  <c r="F197" i="5"/>
  <c r="F56" i="5"/>
  <c r="F143" i="5"/>
  <c r="F149" i="5"/>
  <c r="F155" i="5"/>
  <c r="F160" i="5"/>
  <c r="F181" i="5"/>
  <c r="F198" i="5"/>
  <c r="F64"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7" i="13" l="1"/>
  <c r="F209" i="5"/>
  <c r="F179" i="5"/>
  <c r="F157" i="5"/>
  <c r="G148" i="5"/>
  <c r="G158" i="5"/>
  <c r="G145" i="5"/>
  <c r="G131" i="5"/>
  <c r="F131" i="5"/>
  <c r="F100" i="5"/>
  <c r="G77" i="5"/>
  <c r="F77" i="5"/>
  <c r="F366" i="12"/>
  <c r="G273" i="12"/>
  <c r="G507" i="12"/>
  <c r="F273" i="12"/>
  <c r="G366" i="12"/>
  <c r="G157" i="8"/>
  <c r="G179" i="8"/>
  <c r="G37" i="7"/>
  <c r="F37" i="7"/>
  <c r="G100" i="5"/>
  <c r="F58" i="5"/>
  <c r="G157"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<sst xmlns="http://schemas.openxmlformats.org/spreadsheetml/2006/main" count="4963" uniqueCount="2554">
  <si>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</si>
  <si>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</si>
  <si>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</si>
  <si>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</si>
  <si>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</si>
  <si>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</si>
  <si>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</si>
  <si>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</si>
  <si>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</si>
  <si>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</si>
  <si>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</si>
  <si>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</si>
  <si>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</si>
  <si>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</si>
  <si>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</si>
  <si>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</si>
  <si>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</si>
  <si>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</si>
  <si>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</si>
  <si>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</si>
  <si>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</si>
  <si>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</si>
  <si>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</si>
  <si>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</si>
  <si>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</si>
  <si>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</si>
  <si>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</si>
  <si>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</si>
  <si>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</si>
  <si>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</si>
  <si>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</si>
  <si>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</si>
  <si>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</si>
  <si>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</si>
  <si>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</si>
  <si>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</si>
  <si>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</si>
  <si>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</si>
  <si>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</si>
  <si>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</si>
  <si>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</si>
  <si>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</si>
  <si>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</si>
  <si>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</si>
  <si>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</si>
  <si>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</si>
  <si>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</si>
  <si>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</si>
  <si>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</si>
  <si>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</si>
  <si>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</si>
  <si>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</si>
  <si>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</si>
  <si>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</si>
  <si>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</si>
  <si>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</si>
  <si>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</si>
  <si>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</si>
  <si>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</si>
  <si>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</si>
  <si>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</si>
  <si>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</si>
  <si>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</si>
  <si>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</si>
  <si>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</si>
  <si>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</si>
  <si>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</si>
  <si>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</si>
  <si>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</si>
  <si>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</si>
  <si>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</si>
  <si>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</si>
  <si>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</si>
  <si>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</si>
  <si>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</si>
  <si>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</si>
  <si>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</si>
  <si>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</si>
  <si>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</si>
  <si>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</si>
  <si>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</si>
  <si>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</si>
  <si>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</si>
  <si>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</si>
  <si>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</si>
  <si>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</si>
  <si>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</si>
  <si>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</si>
  <si>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</si>
  <si>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</si>
  <si>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</si>
  <si>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</si>
  <si>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</si>
  <si>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</si>
  <si>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</si>
  <si>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</si>
  <si>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</si>
  <si>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</si>
  <si>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</si>
  <si>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</si>
  <si>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</si>
  <si>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</si>
  <si>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</si>
  <si>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</si>
  <si>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</si>
  <si>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</si>
  <si>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</si>
  <si>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</si>
  <si>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</si>
  <si>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</si>
  <si>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</si>
  <si>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</si>
  <si>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</si>
  <si>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</si>
  <si>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</si>
  <si>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</si>
  <si>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</si>
  <si>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</si>
  <si>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</si>
  <si>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</si>
  <si>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</si>
  <si>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</si>
  <si>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</si>
  <si>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</si>
  <si>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</si>
  <si>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</si>
  <si>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</si>
  <si>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</si>
  <si>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</si>
  <si>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</si>
  <si>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</si>
  <si>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</si>
  <si>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</si>
  <si>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</si>
  <si>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</si>
  <si>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</si>
  <si>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</si>
  <si>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</si>
  <si>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</si>
  <si>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</si>
  <si>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</si>
  <si>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</si>
  <si>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</si>
  <si>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</si>
  <si>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</si>
  <si>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</si>
  <si>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</si>
  <si>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</si>
  <si>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</si>
  <si>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</si>
  <si>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</si>
  <si>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</si>
  <si>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</si>
  <si>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</si>
  <si>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</si>
  <si>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</si>
  <si>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</si>
  <si>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</si>
  <si>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</si>
  <si>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</si>
  <si>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</si>
  <si>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</si>
  <si>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</si>
  <si>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</si>
  <si>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</si>
  <si>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</si>
  <si>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</si>
  <si>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</si>
  <si>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</si>
  <si>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</si>
  <si>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</si>
  <si>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</si>
  <si>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</si>
  <si>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</si>
  <si>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</si>
  <si>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</si>
  <si>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</si>
  <si>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</si>
  <si>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</si>
  <si>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</si>
  <si>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</si>
  <si>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</si>
  <si>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</si>
  <si>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</si>
  <si>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</si>
  <si>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</si>
  <si>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</si>
  <si>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</si>
  <si>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</si>
  <si>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</si>
  <si>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</si>
  <si>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</si>
  <si>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</si>
  <si>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</si>
  <si>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</si>
  <si>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</si>
  <si>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</si>
  <si>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</si>
  <si>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</si>
  <si>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</si>
  <si>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</si>
  <si>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</si>
  <si>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</si>
  <si>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</si>
  <si>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</si>
  <si>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</si>
  <si>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</si>
  <si>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</si>
  <si>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</si>
  <si>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</si>
  <si>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</si>
  <si>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</si>
  <si>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</si>
  <si>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</si>
  <si>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</si>
  <si>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</si>
  <si>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</si>
  <si>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</si>
  <si>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</si>
  <si>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</si>
  <si>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</si>
  <si>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</si>
  <si>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</si>
  <si>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</si>
  <si>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</si>
  <si>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</si>
  <si>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</si>
  <si>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</si>
  <si>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</si>
  <si>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</si>
  <si>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</si>
  <si>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</si>
  <si>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</si>
  <si>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</si>
  <si>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</si>
  <si>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</si>
  <si>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</si>
  <si>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</si>
  <si>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</si>
  <si>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</si>
  <si>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</si>
  <si>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</si>
  <si>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</si>
  <si>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</si>
  <si>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</si>
  <si>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</si>
  <si>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</si>
  <si>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</si>
  <si>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</si>
  <si>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</si>
  <si>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</si>
  <si>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</si>
  <si>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</si>
  <si>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</si>
  <si>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</si>
  <si>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</si>
  <si>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</si>
  <si>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</si>
  <si>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</si>
  <si>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</si>
  <si>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</si>
  <si>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</si>
  <si>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</si>
  <si>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</si>
  <si>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</si>
  <si>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</si>
  <si>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</si>
  <si>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</si>
  <si>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</si>
  <si>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</si>
  <si>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</si>
  <si>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</si>
  <si>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</si>
  <si>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</si>
  <si>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</si>
  <si>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</si>
  <si>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</si>
  <si>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</si>
  <si>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</si>
  <si>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</si>
  <si>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</si>
  <si>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</si>
  <si>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</si>
  <si>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</si>
  <si>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</si>
  <si>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</si>
  <si>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</si>
  <si>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</si>
  <si>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</si>
  <si>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</si>
  <si>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</si>
  <si>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</si>
  <si>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</si>
  <si>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</si>
  <si>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</si>
  <si>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</si>
  <si>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</si>
  <si>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</si>
  <si>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</si>
  <si>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</si>
  <si>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</si>
  <si>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</si>
  <si>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</si>
  <si>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</si>
  <si>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</si>
  <si>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</si>
  <si>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</si>
  <si>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</si>
  <si>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</si>
  <si>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</si>
  <si>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</si>
  <si>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</si>
  <si>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</si>
  <si>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</si>
  <si>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</si>
  <si>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</si>
  <si>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</si>
  <si>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</si>
  <si>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</si>
  <si>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</si>
  <si>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</si>
  <si>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</si>
  <si>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</si>
  <si>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</si>
  <si>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</si>
  <si>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</si>
  <si>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</si>
  <si>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</si>
  <si>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</si>
  <si>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</si>
  <si>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</si>
  <si>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</si>
  <si>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</si>
  <si>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</si>
  <si>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</si>
  <si>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</si>
  <si>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</si>
  <si>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</si>
  <si>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</si>
  <si>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</si>
  <si>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</si>
  <si>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</si>
  <si>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</si>
  <si>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</si>
  <si>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</si>
  <si>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</si>
  <si>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</si>
  <si>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</si>
  <si>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</si>
  <si>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</si>
  <si>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</si>
  <si>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</si>
  <si>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</si>
  <si>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</si>
  <si>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</si>
  <si>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</si>
  <si>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</si>
  <si>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</si>
  <si>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</si>
  <si>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</si>
  <si>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</si>
  <si>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</si>
  <si>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</si>
  <si>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</si>
  <si>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</si>
  <si>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</si>
  <si>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</si>
  <si>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</si>
  <si>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</si>
  <si>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</si>
  <si>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</si>
  <si>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</si>
  <si>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</si>
  <si>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</si>
  <si>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</si>
  <si>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</si>
  <si>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</si>
  <si>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</si>
  <si>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</si>
  <si>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</si>
  <si>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</si>
  <si>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</si>
  <si>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</si>
  <si>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</si>
  <si>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</si>
  <si>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</si>
  <si>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</si>
  <si>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</si>
  <si>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</si>
  <si>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</si>
  <si>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</si>
  <si>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</si>
  <si>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</si>
  <si>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</si>
  <si>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</si>
  <si>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</si>
  <si>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</si>
  <si>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</si>
  <si>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</si>
  <si>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</si>
  <si>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</si>
  <si>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</si>
  <si>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</si>
  <si>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</si>
  <si>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</si>
  <si>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</si>
  <si>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</si>
  <si>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</si>
  <si>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</si>
  <si>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</si>
  <si>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</si>
  <si>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</si>
  <si>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</si>
  <si>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</si>
  <si>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</si>
  <si>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</si>
  <si>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</si>
  <si>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</si>
  <si>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</si>
  <si>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</si>
  <si>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</si>
  <si>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</si>
  <si>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</si>
  <si>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</si>
  <si>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</si>
  <si>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</si>
  <si>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</si>
  <si>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</si>
  <si>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</si>
  <si>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</si>
  <si>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</si>
  <si>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</si>
  <si>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</si>
  <si>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</si>
  <si>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</si>
  <si>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</si>
  <si>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</si>
  <si>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</si>
  <si>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</si>
  <si>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</si>
  <si>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</si>
  <si>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</si>
  <si>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</si>
  <si>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</si>
  <si>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</si>
  <si>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</si>
  <si>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</si>
  <si>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</si>
  <si>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</si>
  <si>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</si>
  <si>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</si>
  <si>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</si>
  <si>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</si>
  <si>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</si>
  <si>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</si>
  <si>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</si>
  <si>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</si>
  <si>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</si>
  <si>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</si>
  <si>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</si>
  <si>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</si>
  <si>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</si>
  <si>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</si>
  <si>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</si>
  <si>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</si>
  <si>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</si>
  <si>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</si>
  <si>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</si>
  <si>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</si>
  <si>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</si>
  <si>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</si>
  <si>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</si>
  <si>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</si>
  <si>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</si>
  <si>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</si>
  <si>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</si>
  <si>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</si>
  <si>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</si>
  <si>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</si>
  <si>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</si>
  <si>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</si>
  <si>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</si>
  <si>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</si>
  <si>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</si>
  <si>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</si>
  <si>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</si>
  <si>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</si>
  <si>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</si>
  <si>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</si>
  <si>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</si>
  <si>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</si>
  <si>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</si>
  <si>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</si>
  <si>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</si>
  <si>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</si>
  <si>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</si>
  <si>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</si>
  <si>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</si>
  <si>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</si>
  <si>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</si>
  <si>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</si>
  <si>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</si>
  <si>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</si>
  <si>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</si>
  <si>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</si>
  <si>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</si>
  <si>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</si>
  <si>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</si>
  <si>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</si>
  <si>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</si>
  <si>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</si>
  <si>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</si>
  <si>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</si>
  <si>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</si>
  <si>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</si>
  <si>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</si>
  <si>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</si>
  <si>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</si>
  <si>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</si>
  <si>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</si>
  <si>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</si>
  <si>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</si>
  <si>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</si>
  <si>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</si>
  <si>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</si>
  <si>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</si>
  <si>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</si>
  <si>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</si>
  <si>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</si>
  <si>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</si>
  <si>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</si>
  <si>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</si>
  <si>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</si>
  <si>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</si>
  <si>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</si>
  <si>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</si>
  <si>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</si>
  <si>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</si>
  <si>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</si>
  <si>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</si>
  <si>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</si>
  <si>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</si>
  <si>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</si>
  <si>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</si>
  <si>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</si>
  <si>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</si>
  <si>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</si>
  <si>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</si>
  <si>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</si>
  <si>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</si>
  <si>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</si>
  <si>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</si>
  <si>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</si>
  <si>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</si>
  <si>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</si>
  <si>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</si>
  <si>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</si>
  <si>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</si>
  <si>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</si>
  <si>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</si>
  <si>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</si>
  <si>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</si>
  <si>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</si>
  <si>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</si>
  <si>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</si>
  <si>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</si>
  <si>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</si>
  <si>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</si>
  <si>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</si>
  <si>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</si>
  <si>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</si>
  <si>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</si>
  <si>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</si>
  <si>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</si>
  <si>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</si>
  <si>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</si>
  <si>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</si>
  <si>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</si>
  <si>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</si>
  <si>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</si>
  <si>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</si>
  <si>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</si>
  <si>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</si>
  <si>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</si>
  <si>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</si>
  <si>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</si>
  <si>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</si>
  <si>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</si>
  <si>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</si>
  <si>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</si>
  <si>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</si>
  <si>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</si>
  <si>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</si>
  <si>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</si>
  <si>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</si>
  <si>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</si>
  <si>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</si>
  <si>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</si>
  <si>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</si>
  <si>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</si>
  <si>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</si>
  <si>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</si>
  <si>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</si>
  <si>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</si>
  <si>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</si>
  <si>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</si>
  <si>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</si>
  <si>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</si>
  <si>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</si>
  <si>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</si>
  <si>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</si>
  <si>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</si>
  <si>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</si>
  <si>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</si>
  <si>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</si>
  <si>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</si>
  <si>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</si>
  <si>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</si>
  <si>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</si>
  <si>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</si>
  <si>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</si>
  <si>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</si>
  <si>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</si>
  <si>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</si>
  <si>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</si>
  <si>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</si>
  <si>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</si>
  <si>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</si>
  <si>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</si>
  <si>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</si>
  <si>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</si>
  <si>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</si>
  <si>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</si>
  <si>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</si>
  <si>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</si>
  <si>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</si>
  <si>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</si>
  <si>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</si>
  <si>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</si>
  <si>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</si>
  <si>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</si>
  <si>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</si>
  <si>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</si>
  <si>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</si>
  <si>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</si>
  <si>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</si>
  <si>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</si>
  <si>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</si>
  <si>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</si>
  <si>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</si>
  <si>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</si>
  <si>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</si>
  <si>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</si>
  <si>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</si>
  <si>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</si>
  <si>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</si>
  <si>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</si>
  <si>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</si>
  <si>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</si>
  <si>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</si>
  <si>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</si>
  <si>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</si>
  <si>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</si>
  <si>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</si>
  <si>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</si>
  <si>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</si>
  <si>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</si>
  <si>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</si>
  <si>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</si>
  <si>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</si>
  <si>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</si>
  <si>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</si>
  <si>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</si>
  <si>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</si>
  <si>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</si>
  <si>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</si>
  <si>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</si>
  <si>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</si>
  <si>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</si>
  <si>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</si>
  <si>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</si>
  <si>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</si>
  <si>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</si>
  <si>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</si>
  <si>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</si>
  <si>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</si>
  <si>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</si>
  <si>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</si>
  <si>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</si>
  <si>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</si>
  <si>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</si>
  <si>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</si>
  <si>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</si>
  <si>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</si>
  <si>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</si>
  <si>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</si>
  <si>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</si>
  <si>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</si>
  <si>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</si>
  <si>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</si>
  <si>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</si>
  <si>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</si>
  <si>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</si>
  <si>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</si>
  <si>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</si>
  <si>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</si>
  <si>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</si>
  <si>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</si>
  <si>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</si>
  <si>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</si>
  <si>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</si>
  <si>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</si>
  <si>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</si>
  <si>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</si>
  <si>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</si>
  <si>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</si>
  <si>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</si>
  <si>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</si>
  <si>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</si>
  <si>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</si>
  <si>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</si>
  <si>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</si>
  <si>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</si>
  <si>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</si>
  <si>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</si>
  <si>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</si>
  <si>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</si>
  <si>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</si>
  <si>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</si>
  <si>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</si>
  <si>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</si>
  <si>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</si>
  <si>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</si>
  <si>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</si>
  <si>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</si>
  <si>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</si>
  <si>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</si>
  <si>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</si>
  <si>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</si>
  <si>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</si>
  <si>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</si>
  <si>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</si>
  <si>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</si>
  <si>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</si>
  <si>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</si>
  <si>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</si>
  <si>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</si>
  <si>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</si>
  <si>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</si>
  <si>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</si>
  <si>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</si>
  <si>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</si>
  <si>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</si>
  <si>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</si>
  <si>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</si>
  <si>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</si>
  <si>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</si>
  <si>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</si>
  <si>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</si>
  <si>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</si>
  <si>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</si>
  <si>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</si>
  <si>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</si>
  <si>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</si>
  <si>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</si>
  <si>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</si>
  <si>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</si>
  <si>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</si>
  <si>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</si>
  <si>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</si>
  <si>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</si>
  <si>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</si>
  <si>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</si>
  <si>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</si>
  <si>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</si>
  <si>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</si>
  <si>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</si>
  <si>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</si>
  <si>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</si>
  <si>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</si>
  <si>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</si>
  <si>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</si>
  <si>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</si>
  <si>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</si>
  <si>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</si>
  <si>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</si>
  <si>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</si>
  <si>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</si>
  <si>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</si>
  <si>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</si>
  <si>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</si>
  <si>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</si>
  <si>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</si>
  <si>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</si>
  <si>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</si>
  <si>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</si>
  <si>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</si>
  <si>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</si>
  <si>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</si>
  <si>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</si>
  <si>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</si>
  <si>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</si>
  <si>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</si>
  <si>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</si>
  <si>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</si>
  <si>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</si>
  <si>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</si>
  <si>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</si>
  <si>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</si>
  <si>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</si>
  <si>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</si>
  <si>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</si>
  <si>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</si>
  <si>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</si>
  <si>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</si>
  <si>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</si>
  <si>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</si>
  <si>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</si>
  <si>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</si>
  <si>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</si>
  <si>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</si>
  <si>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</si>
  <si>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</si>
  <si>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</si>
  <si>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</si>
  <si>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</si>
  <si>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</si>
  <si>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</si>
  <si>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</si>
  <si>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</si>
  <si>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</si>
  <si>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</si>
  <si>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</si>
  <si>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</si>
  <si>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</si>
  <si>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</si>
  <si>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</si>
  <si>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</si>
  <si>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</si>
  <si>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</si>
  <si>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</si>
  <si>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</si>
  <si>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</si>
  <si>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</si>
  <si>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</si>
  <si>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</si>
  <si>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</si>
  <si>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</si>
  <si>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</si>
  <si>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</si>
  <si>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</si>
  <si>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</si>
  <si>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</si>
  <si>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</si>
  <si>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</si>
  <si>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</si>
  <si>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</si>
  <si>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</si>
  <si>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</si>
  <si>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</si>
  <si>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</si>
  <si>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</si>
  <si>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</si>
  <si>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</si>
  <si>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</si>
  <si>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</si>
  <si>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</si>
  <si>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</si>
  <si>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</si>
  <si>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</si>
  <si>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</si>
  <si>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</si>
  <si>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</si>
  <si>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</si>
  <si>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</si>
  <si>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</si>
  <si>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</si>
  <si>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</si>
  <si>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</si>
  <si>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</si>
  <si>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</si>
  <si>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</si>
  <si>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</si>
  <si>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</si>
  <si>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</si>
  <si>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</si>
  <si>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</si>
  <si>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</si>
  <si>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</si>
  <si>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</si>
  <si>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</si>
  <si>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</si>
  <si>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</si>
  <si>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</si>
  <si>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</si>
  <si>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</si>
  <si>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</si>
  <si>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</si>
  <si>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</si>
  <si>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</si>
  <si>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</si>
  <si>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</si>
  <si>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</si>
  <si>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</si>
  <si>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</si>
  <si>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</si>
  <si>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</si>
  <si>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</si>
  <si>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</si>
  <si>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</si>
  <si>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</si>
  <si>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</si>
  <si>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</si>
  <si>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</si>
  <si>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</si>
  <si>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</si>
  <si>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</si>
  <si>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</si>
  <si>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</si>
  <si>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</si>
  <si>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</si>
  <si>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</si>
  <si>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</si>
  <si>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</si>
  <si>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</si>
  <si>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</si>
  <si>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</si>
  <si>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</si>
  <si>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</si>
  <si>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</si>
  <si>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</si>
  <si>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</si>
  <si>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</si>
  <si>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</si>
  <si>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</si>
  <si>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</si>
  <si>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</si>
  <si>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</si>
  <si>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</si>
  <si>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</si>
  <si>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</si>
  <si>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</si>
  <si>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</si>
  <si>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</si>
  <si>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</si>
  <si>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</si>
  <si>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</si>
  <si>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</si>
  <si>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</si>
  <si>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</si>
  <si>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</si>
  <si>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</si>
  <si>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</si>
  <si>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</si>
  <si>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</si>
  <si>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</si>
  <si>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</si>
  <si>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</si>
  <si>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</si>
  <si>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</si>
  <si>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</si>
  <si>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</si>
  <si>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</si>
  <si>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</si>
  <si>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</si>
  <si>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</si>
  <si>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</si>
  <si>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</si>
  <si>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</si>
  <si>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</si>
  <si>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</si>
  <si>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</si>
  <si>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</si>
  <si>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</si>
  <si>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</si>
  <si>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</si>
  <si>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</si>
  <si>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</si>
  <si>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</si>
  <si>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</si>
  <si>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</si>
  <si>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</si>
  <si>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</si>
  <si>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</si>
  <si>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</si>
  <si>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</si>
  <si>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</si>
  <si>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</si>
  <si>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</si>
  <si>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</si>
  <si>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</si>
  <si>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</si>
  <si>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</si>
  <si>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</si>
  <si>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</si>
  <si>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</si>
  <si>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</si>
  <si>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</si>
  <si>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</si>
  <si>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</si>
  <si>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</si>
  <si>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</si>
  <si>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</si>
  <si>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</si>
  <si>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</si>
  <si>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</si>
  <si>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</si>
  <si>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</si>
  <si>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</si>
  <si>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</si>
  <si>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</si>
  <si>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</si>
  <si>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</si>
  <si>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</si>
  <si>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</si>
  <si>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</si>
  <si>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</si>
  <si>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</si>
  <si>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</si>
  <si>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</si>
  <si>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</si>
  <si>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</si>
  <si>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</si>
  <si>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</si>
  <si>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</si>
  <si>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</si>
  <si>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</si>
  <si>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</si>
  <si>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</si>
  <si>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</si>
  <si>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</si>
  <si>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</si>
  <si>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</si>
  <si>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</si>
  <si>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</si>
  <si>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</si>
  <si>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</si>
  <si>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</si>
  <si>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</si>
  <si>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</si>
  <si>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</si>
  <si>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</si>
  <si>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</si>
  <si>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</si>
  <si>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</si>
  <si>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</si>
  <si>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</si>
  <si>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</si>
  <si>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</si>
  <si>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</si>
  <si>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</si>
  <si>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</si>
  <si>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</si>
  <si>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</si>
  <si>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</si>
  <si>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</si>
  <si>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</si>
  <si>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</si>
  <si>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</si>
  <si>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</si>
  <si>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</si>
  <si>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</si>
  <si>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</si>
  <si>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</si>
  <si>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</si>
  <si>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</si>
  <si>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</si>
  <si>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</si>
  <si>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</si>
  <si>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</si>
  <si>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</si>
  <si>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</si>
  <si>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</si>
  <si>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</si>
  <si>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</si>
  <si>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</si>
  <si>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</si>
  <si>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</si>
  <si>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</si>
  <si>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</si>
  <si>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</si>
  <si>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</si>
  <si>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</si>
  <si>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</si>
  <si>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</si>
  <si>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</si>
  <si>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</si>
  <si>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</si>
  <si>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</si>
  <si>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</si>
  <si>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</si>
  <si>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</si>
  <si>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</si>
  <si>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</si>
  <si>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</si>
  <si>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</si>
  <si>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</si>
  <si>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</si>
  <si>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</si>
  <si>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</si>
  <si>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</si>
  <si>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</si>
  <si>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</si>
  <si>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</si>
  <si>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</si>
  <si>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</si>
  <si>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</si>
  <si>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</si>
  <si>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</si>
  <si>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</si>
  <si>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</si>
  <si>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</si>
  <si>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</si>
  <si>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</si>
  <si>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</si>
  <si>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</si>
  <si>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</si>
  <si>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</si>
  <si>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</si>
  <si>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</si>
  <si>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</si>
  <si>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</si>
  <si>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</si>
  <si>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</si>
  <si>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</si>
  <si>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</si>
  <si>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</si>
  <si>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</si>
  <si>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</si>
  <si>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</si>
  <si>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</si>
  <si>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</si>
  <si>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</si>
  <si>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</si>
  <si>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</si>
  <si>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</si>
  <si>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</si>
  <si>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</si>
  <si>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</si>
  <si>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</si>
  <si>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</si>
  <si>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</si>
  <si>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</si>
  <si>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</si>
  <si>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</si>
  <si>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</si>
  <si>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</si>
  <si>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</si>
  <si>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</si>
  <si>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</si>
  <si>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</si>
  <si>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</si>
  <si>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</si>
  <si>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</si>
  <si>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</si>
  <si>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</si>
  <si>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</si>
  <si>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</si>
  <si>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</si>
  <si>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</si>
  <si>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</si>
  <si>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</si>
  <si>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</si>
  <si>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</si>
  <si>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</si>
  <si>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</si>
  <si>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</si>
  <si>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</si>
  <si>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</si>
  <si>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</si>
  <si>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</si>
  <si>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</si>
  <si>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</si>
  <si>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</si>
  <si>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</si>
  <si>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</si>
  <si>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</si>
  <si>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</si>
  <si>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</si>
  <si>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</si>
  <si>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</si>
  <si>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</si>
  <si>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</si>
  <si>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</si>
  <si>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</si>
  <si>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</si>
  <si>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</si>
  <si>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</si>
  <si>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</si>
  <si>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</si>
  <si>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</si>
  <si>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</si>
  <si>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</si>
  <si>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</si>
  <si>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</si>
  <si>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</si>
  <si>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</si>
  <si>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</si>
  <si>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</si>
  <si>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</si>
  <si>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</si>
  <si>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</si>
  <si>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</si>
  <si>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</si>
  <si>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</si>
  <si>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</si>
  <si>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</si>
  <si>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</si>
  <si>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</si>
  <si>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</si>
  <si>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</si>
  <si>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</si>
  <si>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</si>
  <si>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</si>
  <si>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</si>
  <si>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</si>
  <si>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</si>
  <si>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</si>
  <si>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</si>
  <si>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</si>
  <si>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</si>
  <si>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</si>
  <si>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</si>
  <si>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</si>
  <si>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</si>
  <si>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</si>
  <si>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</si>
  <si>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</si>
  <si>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</si>
  <si>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</si>
  <si>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</si>
  <si>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</si>
  <si>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</si>
  <si>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</si>
  <si>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</si>
  <si>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</si>
  <si>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</si>
  <si>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</si>
  <si>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</si>
  <si>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</si>
  <si>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</si>
  <si>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</si>
  <si>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</si>
  <si>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</si>
  <si>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</si>
  <si>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</si>
  <si>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</si>
  <si>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</si>
  <si>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</si>
  <si>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</si>
  <si>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</si>
  <si>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</si>
  <si>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</si>
  <si>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</si>
  <si>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</si>
  <si>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</si>
  <si>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</si>
  <si>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</si>
  <si>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</si>
  <si>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</si>
  <si>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</si>
  <si>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</si>
  <si>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</si>
  <si>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</si>
  <si>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</si>
  <si>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</si>
  <si>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</si>
  <si>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</si>
  <si>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</si>
  <si>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</si>
  <si>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</si>
  <si>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</si>
  <si>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</si>
  <si>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</si>
  <si>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</si>
  <si>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</si>
  <si>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</si>
  <si>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</si>
  <si>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</si>
  <si>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</si>
  <si>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</si>
  <si>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</si>
  <si>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</si>
  <si>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</si>
  <si>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</si>
  <si>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</si>
  <si>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</si>
  <si>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</si>
  <si>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</si>
  <si>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</si>
  <si>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</si>
  <si>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</si>
  <si>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</si>
  <si>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</si>
  <si>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</si>
  <si>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</si>
  <si>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</si>
  <si>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</si>
  <si>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</si>
  <si>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</si>
  <si>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</si>
  <si>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</si>
  <si>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</si>
  <si>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</si>
  <si>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</si>
  <si>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</si>
  <si>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</si>
  <si>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</si>
  <si>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</si>
  <si>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</si>
  <si>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</si>
  <si>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</si>
  <si>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</si>
  <si>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</si>
  <si>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</si>
  <si>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</si>
  <si>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</si>
  <si>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</si>
  <si>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</si>
  <si>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</si>
  <si>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</si>
  <si>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</si>
  <si>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</si>
  <si>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</si>
  <si>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</si>
  <si>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</si>
  <si>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</si>
  <si>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</si>
  <si>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</si>
  <si>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</si>
  <si>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</si>
  <si>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</si>
  <si>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</si>
  <si>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</si>
  <si>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</si>
  <si>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</si>
  <si>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</si>
  <si>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</si>
  <si>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</si>
  <si>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</si>
  <si>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</si>
  <si>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</si>
  <si>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</si>
  <si>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</si>
  <si>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</si>
  <si>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</si>
  <si>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</si>
  <si>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</si>
  <si>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</si>
  <si>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</si>
  <si>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</si>
  <si>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</si>
  <si>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</si>
  <si>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</si>
  <si>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</si>
  <si>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</si>
  <si>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</si>
  <si>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</si>
  <si>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</si>
  <si>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</si>
  <si>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</si>
  <si>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</si>
  <si>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</si>
  <si>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</si>
  <si>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</si>
  <si>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</si>
  <si>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</si>
  <si>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</si>
  <si>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</si>
  <si>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</si>
  <si>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</si>
  <si>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</si>
  <si>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</si>
  <si>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</si>
  <si>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</si>
  <si>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</si>
  <si>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</si>
  <si>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</si>
  <si>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</si>
  <si>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</si>
  <si>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</si>
  <si>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</si>
  <si>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</si>
  <si>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</si>
  <si>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</si>
  <si>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</si>
  <si>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</si>
  <si>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</si>
  <si>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</si>
  <si>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</si>
  <si>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</si>
  <si>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</si>
  <si>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</si>
  <si>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</si>
  <si>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</si>
  <si>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</si>
  <si>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</si>
  <si>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</si>
  <si>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</si>
  <si>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</si>
  <si>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</si>
  <si>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</si>
  <si>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</si>
  <si>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</si>
  <si>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</si>
  <si>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</si>
  <si>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</si>
  <si>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</si>
  <si>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</si>
  <si>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</si>
  <si>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</si>
  <si>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</si>
  <si>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</si>
  <si>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</si>
  <si>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</si>
  <si>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</si>
  <si>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</si>
  <si>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</si>
  <si>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</si>
  <si>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</si>
  <si>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</si>
  <si>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</si>
  <si>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</si>
  <si>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</si>
  <si>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</si>
  <si>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</si>
  <si>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</si>
  <si>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</si>
  <si>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</si>
  <si>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</si>
  <si>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</si>
  <si>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</si>
  <si>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</si>
  <si>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</si>
  <si>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</si>
  <si>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</si>
  <si>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</si>
  <si>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</si>
  <si>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</si>
  <si>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</si>
  <si>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</si>
  <si>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</si>
  <si>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</si>
  <si>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</si>
  <si>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</si>
  <si>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</si>
  <si>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</si>
  <si>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</si>
  <si>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</si>
  <si>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</si>
  <si>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</si>
  <si>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</si>
  <si>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</si>
  <si>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</si>
  <si>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</si>
  <si>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</si>
  <si>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</si>
  <si>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</si>
  <si>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</si>
  <si>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</si>
  <si>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</si>
  <si>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</si>
  <si>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</si>
  <si>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</si>
  <si>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</si>
  <si>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</si>
  <si>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</si>
  <si>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</si>
  <si>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</si>
  <si>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</si>
  <si>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</si>
  <si>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</si>
  <si>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</si>
  <si>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</si>
  <si>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</si>
  <si>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</si>
  <si>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</si>
  <si>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</si>
  <si>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</si>
  <si>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</si>
  <si>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</si>
  <si>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</si>
  <si>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</si>
  <si>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</si>
  <si>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</si>
  <si>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</si>
  <si>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</si>
  <si>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</si>
  <si>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</si>
  <si>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</si>
  <si>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</si>
  <si>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</si>
  <si>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</si>
  <si>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</si>
  <si>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</si>
  <si>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</si>
  <si>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</si>
  <si>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</si>
  <si>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</si>
  <si>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</si>
  <si>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</si>
  <si>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</si>
  <si>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</si>
  <si>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</si>
  <si>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</si>
  <si>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</si>
  <si>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</si>
  <si>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</si>
  <si>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</si>
  <si>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</si>
  <si>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</si>
  <si>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</si>
  <si>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</si>
  <si>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</si>
  <si>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</si>
  <si>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</si>
  <si>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</si>
  <si>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</si>
  <si>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</si>
  <si>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</si>
  <si>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</si>
  <si>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</si>
  <si>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</si>
  <si>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</si>
  <si>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</si>
  <si>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</si>
  <si>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</si>
  <si>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</si>
  <si>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</si>
  <si>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</si>
  <si>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</si>
  <si>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</si>
  <si>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</si>
  <si>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</si>
  <si>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</si>
  <si>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</si>
  <si>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</si>
  <si>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</si>
  <si>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</si>
  <si>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</si>
  <si>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</si>
  <si>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</si>
  <si>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</si>
  <si>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</si>
  <si>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</si>
  <si>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</si>
  <si>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</si>
  <si>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</si>
  <si>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</si>
  <si>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</si>
  <si>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</si>
  <si>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</si>
  <si>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</si>
  <si>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</si>
  <si>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</si>
  <si>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</si>
  <si>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</si>
  <si>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</si>
  <si>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</si>
  <si>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</si>
  <si>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</si>
  <si>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</si>
  <si>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</si>
  <si>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</si>
  <si>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</si>
  <si>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</si>
  <si>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</si>
  <si>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</si>
  <si>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</si>
  <si>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</si>
  <si>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</si>
  <si>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</si>
  <si>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</si>
  <si>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</si>
  <si>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</si>
  <si>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</si>
  <si>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</si>
  <si>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</si>
  <si>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</si>
  <si>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</si>
  <si>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</si>
  <si>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</si>
  <si>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</si>
  <si>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</si>
  <si>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</si>
  <si>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</si>
  <si>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</si>
  <si>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</si>
  <si>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</si>
  <si>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</si>
  <si>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</si>
  <si>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</si>
  <si>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</si>
  <si>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</si>
  <si>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</si>
  <si>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</si>
  <si>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</si>
  <si>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</si>
  <si>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</si>
  <si>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</si>
  <si>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</si>
  <si>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</si>
  <si>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</si>
  <si>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</si>
  <si>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</si>
  <si>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</si>
  <si>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</si>
  <si>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</si>
  <si>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</si>
  <si>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</si>
  <si>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</si>
  <si>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</si>
  <si>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</si>
  <si>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</si>
  <si>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</si>
  <si>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</si>
  <si>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</si>
  <si>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</si>
  <si>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</si>
  <si>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</si>
  <si>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</si>
  <si>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</si>
  <si>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</si>
  <si>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</si>
  <si>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</si>
  <si>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</si>
  <si>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</si>
  <si>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</si>
  <si>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</si>
  <si>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</si>
  <si>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</si>
  <si>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</si>
  <si>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</si>
  <si>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</si>
  <si>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</si>
  <si>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</si>
  <si>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</si>
  <si>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</si>
  <si>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</si>
  <si>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</si>
  <si>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</si>
  <si>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</si>
  <si>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</si>
  <si>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</si>
  <si>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</si>
  <si>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</si>
  <si>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</si>
  <si>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</si>
  <si>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</si>
  <si>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</si>
  <si>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</si>
  <si>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</si>
  <si>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</si>
  <si>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</si>
  <si>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</si>
  <si>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</si>
  <si>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</si>
  <si>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</si>
  <si>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</si>
  <si>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</si>
  <si>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</si>
  <si>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</si>
  <si>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</si>
  <si>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</si>
  <si>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</si>
  <si>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</si>
  <si>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</si>
  <si>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</si>
  <si>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</si>
  <si>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</si>
  <si>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</si>
  <si>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</si>
  <si>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</si>
  <si>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</si>
  <si>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</si>
  <si>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</si>
  <si>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</si>
  <si>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</si>
  <si>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</si>
  <si>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</si>
  <si>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</si>
  <si>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</si>
  <si>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</si>
  <si>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</si>
  <si>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</si>
  <si>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</si>
  <si>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</si>
  <si>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</si>
  <si>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</si>
  <si>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</si>
  <si>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</si>
  <si>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</si>
  <si>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</si>
  <si>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</si>
  <si>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</si>
  <si>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</si>
  <si>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</si>
  <si>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</si>
  <si>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</si>
  <si>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</si>
  <si>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</si>
  <si>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</si>
  <si>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</si>
  <si>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</si>
  <si>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</si>
  <si>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</si>
  <si>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</si>
  <si>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</si>
  <si>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</si>
  <si>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</si>
  <si>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</si>
  <si>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</si>
  <si>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</si>
  <si>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</si>
  <si>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</si>
  <si>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</si>
  <si>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</si>
  <si>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</si>
  <si>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</si>
  <si>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</si>
  <si>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</si>
  <si>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</si>
  <si>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</si>
  <si>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</si>
  <si>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</si>
  <si>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</si>
  <si>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</si>
  <si>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</si>
  <si>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</si>
  <si>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</si>
  <si>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</si>
  <si>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</si>
  <si>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</si>
  <si>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</si>
  <si>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</si>
  <si>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</si>
  <si>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</si>
  <si>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</si>
  <si>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</si>
  <si>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</si>
  <si>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</si>
  <si>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</si>
  <si>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</si>
  <si>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</si>
  <si>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</si>
  <si>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</si>
  <si>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</si>
  <si>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</si>
  <si>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</si>
  <si>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</si>
  <si>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</si>
  <si>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</si>
  <si>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</si>
  <si>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</si>
  <si>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</si>
  <si>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</si>
  <si>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</si>
  <si>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</si>
  <si>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</si>
  <si>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</si>
  <si>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</si>
  <si>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</si>
  <si>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</si>
  <si>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</si>
  <si>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</si>
  <si>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</si>
  <si>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</si>
  <si>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</si>
  <si>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</si>
  <si>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</si>
  <si>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</si>
  <si>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</si>
  <si>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</si>
  <si>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</si>
  <si>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</si>
  <si>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</si>
  <si>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</si>
  <si>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</si>
  <si>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</si>
  <si>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</si>
  <si>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</si>
  <si>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</si>
  <si>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</si>
  <si>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</si>
  <si>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</si>
  <si>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</si>
  <si>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</si>
  <si>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</si>
  <si>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</si>
  <si>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</si>
  <si>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</si>
  <si>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</si>
  <si>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</si>
  <si>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</si>
  <si>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</si>
  <si>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</si>
  <si>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</si>
  <si>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</si>
  <si>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</si>
  <si>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</si>
  <si>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</si>
  <si>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</si>
  <si>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</si>
  <si>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</si>
  <si>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</si>
  <si>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</si>
  <si>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</si>
  <si>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</si>
  <si>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</si>
  <si>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</si>
  <si>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</si>
  <si>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</si>
  <si>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</si>
  <si>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</si>
  <si>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</si>
  <si>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</si>
  <si>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</si>
  <si>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</si>
  <si>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</si>
  <si>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</si>
  <si>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</si>
  <si>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</si>
  <si>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</si>
  <si>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</si>
  <si>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</si>
  <si>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</si>
  <si>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</si>
  <si>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</si>
  <si>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</si>
  <si>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</si>
  <si>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</si>
  <si>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</si>
  <si>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</si>
  <si>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</si>
  <si>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</si>
  <si>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</si>
  <si>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</si>
  <si>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</si>
  <si>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</si>
  <si>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</si>
  <si>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</si>
  <si>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</si>
  <si>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</si>
  <si>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</si>
  <si>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</si>
  <si>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</si>
  <si>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</si>
  <si>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</si>
  <si>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</si>
  <si>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</si>
  <si>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</si>
  <si>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</si>
  <si>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</si>
  <si>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</si>
  <si>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</si>
  <si>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</si>
  <si>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</si>
  <si>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</si>
  <si>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</si>
  <si>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</si>
  <si>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</si>
  <si>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</si>
  <si>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</si>
  <si>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</si>
  <si>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</si>
  <si>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</si>
  <si>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</si>
  <si>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</si>
  <si>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</si>
  <si>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</si>
  <si>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</si>
  <si>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</si>
  <si>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</si>
  <si>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</si>
  <si>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</si>
  <si>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</si>
  <si>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</si>
  <si>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</si>
  <si>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</si>
  <si>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</si>
  <si>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</si>
  <si>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</si>
  <si>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</si>
  <si>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</si>
  <si>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</si>
  <si>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</si>
  <si>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</si>
  <si>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</si>
  <si>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</si>
  <si>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</si>
  <si>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</si>
  <si>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</si>
  <si>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</si>
  <si>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</si>
  <si>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</si>
  <si>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</si>
  <si>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</si>
  <si>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</si>
  <si>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</si>
  <si>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</si>
  <si>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</si>
  <si>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</si>
  <si>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</si>
  <si>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</si>
  <si>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</si>
  <si>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</si>
  <si>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</si>
  <si>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</si>
  <si>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</si>
  <si>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</si>
  <si>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</si>
  <si>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</si>
  <si>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</si>
  <si>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</si>
  <si>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</si>
  <si>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</si>
  <si>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</si>
  <si>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</si>
  <si>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</si>
  <si>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</si>
  <si>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</si>
  <si>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</si>
  <si>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</si>
  <si>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</si>
  <si>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</si>
  <si>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</si>
  <si>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</si>
  <si>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</si>
  <si>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</si>
  <si>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</si>
  <si>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</si>
  <si>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</si>
  <si>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</si>
  <si>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</si>
  <si>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</si>
  <si>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</si>
  <si>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</si>
  <si>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</si>
  <si>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</si>
  <si>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</si>
  <si>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</si>
  <si>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</si>
  <si>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</si>
  <si>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</si>
  <si>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</si>
  <si>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</si>
  <si>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</si>
  <si>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</si>
  <si>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</si>
  <si>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</si>
  <si>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</si>
  <si>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</si>
  <si>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</si>
  <si>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</si>
  <si>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</si>
  <si>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</si>
  <si>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</si>
  <si>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</si>
  <si>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</si>
  <si>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</si>
  <si>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</si>
  <si>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</si>
  <si>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</si>
  <si>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</si>
  <si>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</si>
  <si>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</si>
  <si>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</si>
  <si>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</si>
  <si>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</si>
  <si>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</si>
  <si>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</si>
  <si>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</si>
  <si>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</si>
  <si>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</si>
  <si>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</si>
  <si>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</si>
  <si>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</si>
  <si>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</si>
  <si>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</si>
  <si>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</si>
  <si>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</si>
  <si>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</si>
  <si>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</si>
  <si>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</si>
  <si>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</si>
  <si>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</si>
  <si>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</si>
  <si>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</si>
  <si>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</si>
  <si>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</si>
  <si>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</si>
  <si>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</si>
  <si>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</si>
  <si>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</si>
  <si>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</si>
  <si>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</si>
  <si>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</si>
  <si>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</si>
  <si>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</si>
  <si>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</si>
  <si>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</si>
  <si>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</si>
  <si>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</si>
  <si>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</si>
  <si>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</si>
  <si>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</si>
  <si>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</si>
  <si>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</si>
  <si>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</si>
  <si>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</si>
  <si>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</si>
  <si>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</si>
  <si>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</si>
  <si>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</si>
  <si>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</si>
  <si>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</si>
  <si>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</si>
  <si>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</si>
  <si>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</si>
  <si>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</si>
  <si>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</si>
  <si>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</si>
  <si>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</si>
  <si>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</si>
  <si>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</si>
  <si>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</si>
  <si>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</si>
  <si>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</si>
  <si>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</si>
  <si>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</si>
  <si>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</si>
  <si>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</si>
  <si>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</si>
  <si>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</si>
  <si>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</si>
  <si>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</si>
  <si>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</si>
  <si>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</si>
  <si>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</si>
  <si>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</si>
  <si>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</si>
  <si>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</si>
  <si>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</si>
  <si>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</si>
  <si>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</si>
  <si>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</si>
  <si>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</si>
  <si>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</si>
  <si>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</si>
  <si>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</si>
  <si>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</si>
  <si>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</si>
  <si>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</si>
  <si>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</si>
  <si>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</si>
  <si>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</si>
  <si>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</si>
  <si>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</si>
  <si>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</si>
  <si>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</si>
  <si>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</si>
  <si>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</si>
  <si>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</si>
  <si>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</si>
  <si>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</si>
  <si>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</si>
  <si>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</si>
  <si>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</si>
  <si>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</si>
  <si>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</si>
  <si>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</si>
  <si>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</si>
  <si>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</si>
  <si>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</si>
  <si>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</si>
  <si>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</si>
  <si>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</si>
  <si>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</si>
  <si>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</si>
  <si>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</si>
  <si>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</si>
  <si>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</si>
  <si>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</si>
  <si>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</si>
  <si>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</si>
  <si>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</si>
  <si>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</si>
  <si>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</si>
  <si>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</si>
  <si>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</si>
  <si>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</si>
  <si>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</si>
  <si>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</si>
  <si>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</si>
  <si>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</si>
  <si>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</si>
  <si>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</si>
  <si>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</si>
  <si>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</si>
  <si>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</si>
  <si>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</si>
  <si>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</si>
  <si>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</si>
  <si>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</si>
  <si>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</si>
  <si>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</si>
  <si>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</si>
  <si>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</si>
  <si>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</si>
  <si>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</si>
  <si>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</si>
  <si>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</si>
  <si>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</si>
  <si>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</si>
  <si>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</si>
  <si>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</si>
  <si>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</si>
  <si>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</si>
  <si>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</si>
  <si>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</si>
  <si>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</si>
  <si>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</si>
  <si>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</si>
  <si>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</si>
  <si>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</si>
  <si>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</si>
  <si>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</si>
  <si>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</si>
  <si>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</si>
  <si>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</si>
  <si>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</si>
  <si>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</si>
  <si>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</si>
  <si>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</si>
  <si>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</si>
  <si>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</si>
  <si>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</si>
  <si>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</si>
  <si>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</si>
  <si>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</si>
  <si>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</si>
  <si>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</si>
  <si>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</si>
  <si>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</si>
  <si>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</si>
  <si>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</si>
  <si>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</si>
  <si>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</si>
  <si>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</si>
  <si>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</si>
  <si>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</si>
  <si>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</si>
  <si>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</si>
  <si>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</si>
  <si>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</si>
  <si>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</si>
  <si>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</si>
  <si>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</si>
  <si>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</si>
  <si>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</si>
  <si>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</si>
  <si>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</si>
  <si>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</si>
  <si>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</si>
  <si>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</si>
  <si>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</si>
  <si>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</si>
  <si>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</si>
  <si>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</si>
  <si>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</si>
  <si>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</si>
  <si>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</si>
  <si>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</si>
  <si>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</si>
  <si>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</si>
  <si>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</si>
  <si>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</si>
  <si>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</si>
  <si>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</si>
  <si>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</si>
  <si>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</si>
  <si>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</si>
  <si>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</si>
  <si>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</si>
  <si>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</si>
  <si>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</si>
  <si>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</si>
  <si>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</si>
  <si>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</si>
  <si>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</si>
  <si>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</si>
  <si>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</si>
  <si>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</si>
  <si>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</si>
  <si>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</si>
  <si>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</si>
  <si>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</si>
  <si>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</si>
  <si>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</si>
  <si>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</si>
  <si>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</si>
  <si>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</si>
  <si>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</si>
  <si>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</si>
  <si>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</si>
  <si>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</si>
  <si>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</si>
  <si>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</si>
  <si>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</si>
  <si>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</si>
  <si>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</si>
  <si>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</si>
  <si>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</si>
  <si>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</si>
  <si>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</si>
  <si>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</si>
  <si>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</si>
  <si>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</si>
  <si>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</si>
  <si>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</si>
  <si>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</si>
  <si>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</si>
  <si>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</si>
  <si>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</si>
  <si>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</si>
  <si>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</si>
  <si>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</si>
  <si>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</si>
  <si>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</si>
  <si>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</si>
  <si>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</si>
  <si>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</si>
  <si>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</si>
  <si>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</si>
  <si>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</si>
  <si>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</si>
  <si>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</si>
  <si>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</si>
  <si>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</si>
  <si>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</si>
  <si>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</si>
  <si>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</si>
  <si>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</si>
  <si>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</si>
  <si>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</si>
  <si>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</si>
  <si>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</si>
  <si>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</si>
  <si>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</si>
  <si>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</si>
  <si>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</si>
  <si>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</si>
  <si>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</si>
  <si>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</si>
  <si>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</si>
  <si>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</si>
  <si>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</si>
  <si>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</si>
  <si>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</si>
  <si>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</si>
  <si>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</si>
  <si>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</si>
  <si>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</si>
  <si>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</si>
  <si>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</si>
  <si>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</si>
  <si>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</si>
  <si>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</si>
  <si>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</si>
  <si>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</si>
  <si>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</si>
  <si>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</si>
  <si>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</si>
  <si>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</si>
  <si>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</si>
  <si>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</si>
  <si>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</si>
  <si>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</si>
  <si>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</si>
  <si>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</si>
  <si>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</si>
  <si>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</si>
  <si>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</si>
  <si>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</si>
  <si>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</si>
  <si>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</si>
  <si>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</si>
  <si>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</si>
  <si>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</si>
  <si>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</si>
  <si>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</si>
  <si>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</si>
  <si>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</si>
  <si>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</si>
  <si>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</si>
  <si>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</si>
  <si>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</si>
  <si>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</si>
  <si>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</si>
  <si>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</si>
  <si>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</si>
  <si>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</si>
  <si>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</si>
  <si>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</si>
  <si>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</si>
  <si>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</si>
  <si>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</si>
  <si>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</si>
  <si>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</si>
  <si>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</si>
  <si>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</si>
  <si>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</si>
  <si>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</si>
  <si>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</si>
  <si>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</si>
  <si>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</si>
  <si>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</si>
  <si>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</si>
  <si>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</si>
  <si>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</si>
  <si>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</si>
  <si>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</si>
  <si>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</si>
  <si>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</si>
  <si>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</si>
  <si>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</si>
  <si>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</si>
  <si>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</si>
  <si>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</si>
  <si>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</si>
  <si>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</si>
  <si>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</si>
  <si>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</si>
  <si>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</si>
  <si>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</si>
  <si>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</si>
  <si>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</si>
  <si>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</si>
  <si>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</si>
  <si>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</si>
  <si>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</si>
  <si>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</si>
  <si>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</si>
  <si>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</si>
  <si>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</si>
  <si>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</si>
  <si>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</si>
  <si>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</si>
  <si>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</si>
  <si>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</si>
  <si>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</si>
  <si>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</si>
  <si>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</si>
  <si>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</si>
  <si>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</si>
  <si>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</si>
  <si>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</si>
  <si>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</si>
  <si>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</si>
  <si>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</si>
  <si>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</si>
  <si>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</si>
  <si>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</si>
  <si>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</si>
  <si>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</si>
  <si>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</si>
  <si>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</si>
  <si>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</si>
  <si>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</si>
  <si>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</si>
  <si>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</si>
  <si>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</si>
  <si>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</si>
  <si>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</si>
  <si>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</si>
  <si>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 xml:space="preserve">Acores </t>
  </si>
  <si>
    <t xml:space="preserve">Grande Lisboa </t>
  </si>
  <si>
    <t xml:space="preserve">Minho </t>
  </si>
  <si>
    <t xml:space="preserve">Lisboa </t>
  </si>
  <si>
    <t xml:space="preserve">Beira Interior </t>
  </si>
  <si>
    <t xml:space="preserve">Alentejo </t>
  </si>
  <si>
    <t xml:space="preserve">Beira Litoral </t>
  </si>
  <si>
    <t xml:space="preserve">Ribatejo </t>
  </si>
  <si>
    <t xml:space="preserve">Algarve </t>
  </si>
  <si>
    <t xml:space="preserve">Grande Porto </t>
  </si>
  <si>
    <t xml:space="preserve">Madeira </t>
  </si>
  <si>
    <t xml:space="preserve">Tras-os-Montes </t>
  </si>
  <si>
    <t xml:space="preserve">Porto </t>
  </si>
  <si>
    <t>Reporting Date: 29/04/26</t>
  </si>
  <si>
    <t>Cut-off Date: 31/03/26</t>
  </si>
  <si>
    <t>31/03/26</t>
  </si>
  <si>
    <t>21.6 mn deposited at Banco BPI</t>
  </si>
  <si>
    <t>Report Reference Date:</t>
  </si>
  <si>
    <t>Report Frequency:</t>
  </si>
  <si>
    <t>Quarterly</t>
  </si>
  <si>
    <t>1. Current Credit Ratings</t>
  </si>
  <si>
    <t>Long Term</t>
  </si>
  <si>
    <t>Short Term</t>
  </si>
  <si>
    <t xml:space="preserve">Banco BPI Public Sector Covered Bond Programme </t>
  </si>
  <si>
    <t>Aaa (Moody's)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</si>
  <si>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</si>
  <si>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</si>
  <si>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</si>
  <si>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</si>
  <si>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</si>
  <si>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</si>
  <si>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</si>
  <si>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</si>
  <si>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</si>
  <si>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</si>
  <si>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</si>
  <si>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</si>
  <si>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</si>
  <si>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</si>
  <si>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</si>
  <si>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</si>
  <si>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</si>
  <si>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</si>
  <si>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</si>
  <si>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</si>
  <si>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</si>
  <si>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</si>
  <si>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</si>
  <si>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</si>
  <si>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</si>
  <si>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</si>
  <si>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</si>
  <si>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</si>
  <si>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</si>
  <si>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</si>
  <si>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</si>
  <si>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</si>
  <si>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</si>
  <si>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</si>
  <si>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</si>
  <si>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</si>
  <si>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</si>
  <si>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</si>
  <si>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</si>
  <si>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</si>
  <si>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</si>
  <si>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</si>
  <si>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</si>
  <si>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</si>
  <si>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</si>
  <si>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</si>
  <si>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</si>
  <si>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</si>
  <si>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</si>
  <si>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</si>
  <si>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</si>
  <si>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</si>
  <si>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</si>
  <si>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</si>
  <si>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</si>
  <si>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</si>
  <si>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</si>
  <si>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</si>
  <si>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</si>
  <si>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</si>
  <si>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</si>
  <si>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</si>
  <si>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</si>
  <si>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</si>
  <si>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</si>
  <si>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</si>
  <si>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</si>
  <si>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</si>
  <si>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</si>
  <si>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</si>
  <si>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</si>
  <si>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</si>
  <si>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</si>
  <si>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</si>
  <si>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</si>
  <si>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</si>
  <si>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</si>
  <si>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</si>
  <si>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</si>
  <si>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</si>
  <si>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</si>
  <si>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</si>
  <si>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</si>
  <si>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</si>
  <si>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</si>
  <si>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</si>
  <si>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</si>
  <si>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</si>
  <si>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</si>
  <si>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</si>
  <si>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</si>
  <si>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</si>
  <si>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</si>
  <si>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</si>
  <si>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</si>
  <si>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</si>
  <si>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</si>
  <si>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</si>
  <si>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</si>
  <si>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</si>
  <si>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</si>
  <si>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</si>
  <si>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</si>
  <si>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Região Autónoma dos Açores </t>
  </si>
  <si>
    <t xml:space="preserve">Centro (P) </t>
  </si>
  <si>
    <t xml:space="preserve">Norte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</si>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</sst>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0" xfId="3" applyFont="1" applyAlignment="1">
      <alignment horizontal="center" vertical="center"/>
    </xf>
    <xf numFmtId="0" fontId="44" fillId="0" borderId="23" xfId="3" applyFont="1" applyBorder="1" applyAlignment="1">
      <alignment vertical="center"/>
    </xf>
    <xf numFmtId="0" fontId="44" fillId="0" borderId="23" xfId="3" applyFont="1" applyBorder="1" applyAlignment="1">
      <alignment horizontal="center" vertical="center"/>
    </xf>
    <xf numFmtId="0" fontId="47" fillId="0" borderId="0" xfId="3" applyFont="1" applyAlignment="1">
      <alignment horizontal="right" vertical="center"/>
    </xf>
    <xf numFmtId="0" fontId="46" fillId="10" borderId="0" xfId="3" applyFont="1" applyFill="1" applyAlignment="1">
      <alignment horizontal="center"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4" fillId="0" borderId="0" xfId="3" applyFont="1" applyAlignment="1">
      <alignment vertical="center" wrapText="1"/>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124964</xdr:colOff>
      <xdr:row>143</xdr:row>
      <xdr:rowOff>63910</xdr:rowOff>
    </xdr:to>
    <xdr:pic>
      <xdr:nvPicPr>
        <xdr:cNvPr id="2" name="Picture 1">
          <a:extLst>
            <a:ext uri="{FF2B5EF4-FFF2-40B4-BE49-F238E27FC236}">
              <a16:creationId xmlns:a16="http://schemas.microsoft.com/office/drawing/2014/main" id="{427B9822-7379-4CC0-B8C2-1A57108B1E84}"/>
            </a:ext>
          </a:extLst>
        </xdr:cNvPr>
        <xdr:cNvPicPr>
          <a:picLocks noChangeAspect="1"/>
        </xdr:cNvPicPr>
      </xdr:nvPicPr>
      <xdr:blipFill>
        <a:blip xmlns:r="http://schemas.openxmlformats.org/officeDocument/2006/relationships" r:embed="rId1"/>
        <a:stretch>
          <a:fillRect/>
        </a:stretch>
      </xdr:blipFill>
      <xdr:spPr>
        <a:xfrm>
          <a:off x="541337" y="23309262"/>
          <a:ext cx="9480102" cy="3996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14" t="s">
        <v>162</v>
      </c>
      <c r="E6" s="214"/>
      <c r="F6" s="214"/>
      <c r="G6" s="214"/>
      <c r="H6" s="214"/>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2388</v>
      </c>
      <c r="G9" s="18"/>
      <c r="H9" s="18"/>
      <c r="I9" s="18"/>
      <c r="J9" s="19"/>
    </row>
    <row r="10" spans="2:10" ht="21" x14ac:dyDescent="0.35">
      <c r="B10" s="17"/>
      <c r="C10" s="18"/>
      <c r="D10" s="18"/>
      <c r="E10" s="18"/>
      <c r="F10" s="181" t="s">
        <v>2389</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210" t="s">
        <v>164</v>
      </c>
      <c r="E24" s="211" t="s">
        <v>165</v>
      </c>
      <c r="F24" s="211"/>
      <c r="G24" s="211"/>
      <c r="H24" s="211"/>
      <c r="I24" s="203"/>
      <c r="J24" s="204"/>
    </row>
    <row r="25" spans="2:10" s="143" customFormat="1" x14ac:dyDescent="0.35">
      <c r="B25" s="202"/>
      <c r="C25" s="203"/>
      <c r="D25" s="203"/>
      <c r="H25" s="203"/>
      <c r="I25" s="203"/>
      <c r="J25" s="204"/>
    </row>
    <row r="26" spans="2:10" s="143" customFormat="1" hidden="1" x14ac:dyDescent="0.35">
      <c r="B26" s="202"/>
      <c r="C26" s="203"/>
      <c r="D26" s="210" t="s">
        <v>166</v>
      </c>
      <c r="E26" s="211"/>
      <c r="F26" s="211"/>
      <c r="G26" s="211"/>
      <c r="H26" s="211"/>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210" t="s">
        <v>167</v>
      </c>
      <c r="E28" s="211" t="s">
        <v>165</v>
      </c>
      <c r="F28" s="211"/>
      <c r="G28" s="211"/>
      <c r="H28" s="211"/>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210" t="s">
        <v>168</v>
      </c>
      <c r="E30" s="211" t="s">
        <v>165</v>
      </c>
      <c r="F30" s="211"/>
      <c r="G30" s="211"/>
      <c r="H30" s="211"/>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210" t="s">
        <v>169</v>
      </c>
      <c r="E32" s="211" t="s">
        <v>165</v>
      </c>
      <c r="F32" s="211"/>
      <c r="G32" s="211"/>
      <c r="H32" s="211"/>
      <c r="I32" s="203"/>
      <c r="J32" s="204"/>
    </row>
    <row r="33" spans="2:10" s="143" customFormat="1" x14ac:dyDescent="0.35">
      <c r="B33" s="202"/>
      <c r="C33" s="203"/>
      <c r="I33" s="203"/>
      <c r="J33" s="204"/>
    </row>
    <row r="34" spans="2:10" s="143" customFormat="1" x14ac:dyDescent="0.35">
      <c r="B34" s="202"/>
      <c r="C34" s="203"/>
      <c r="D34" s="210" t="s">
        <v>170</v>
      </c>
      <c r="E34" s="211" t="s">
        <v>165</v>
      </c>
      <c r="F34" s="211"/>
      <c r="G34" s="211"/>
      <c r="H34" s="211"/>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212" t="s">
        <v>2336</v>
      </c>
      <c r="E36" s="213"/>
      <c r="F36" s="213"/>
      <c r="G36" s="213"/>
      <c r="H36" s="213"/>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212" t="s">
        <v>171</v>
      </c>
      <c r="E38" s="213"/>
      <c r="F38" s="213"/>
      <c r="G38" s="213"/>
      <c r="H38" s="213"/>
      <c r="I38" s="203"/>
      <c r="J38" s="204"/>
    </row>
    <row r="39" spans="2:10" s="143" customFormat="1" x14ac:dyDescent="0.35">
      <c r="B39" s="202"/>
      <c r="C39" s="203"/>
      <c r="I39" s="203"/>
      <c r="J39" s="204"/>
    </row>
    <row r="40" spans="2:10" s="143" customFormat="1" hidden="1" x14ac:dyDescent="0.35">
      <c r="B40" s="202"/>
      <c r="C40" s="203"/>
      <c r="D40" s="212" t="s">
        <v>172</v>
      </c>
      <c r="E40" s="213" t="s">
        <v>165</v>
      </c>
      <c r="F40" s="213"/>
      <c r="G40" s="213"/>
      <c r="H40" s="213"/>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216" t="s">
        <v>2117</v>
      </c>
      <c r="C9" s="216"/>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2390</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843.25481692999995</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763.6930970787497</v>
      </c>
      <c r="F40" s="51"/>
      <c r="H40" s="31"/>
      <c r="L40" s="31"/>
      <c r="M40" s="31"/>
      <c r="N40" s="32"/>
    </row>
    <row r="41" spans="1:14" outlineLevel="1" x14ac:dyDescent="0.35">
      <c r="A41" s="47" t="s">
        <v>231</v>
      </c>
      <c r="B41" s="61" t="s">
        <v>232</v>
      </c>
      <c r="C41" s="125">
        <v>637.45744259730009</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0.33542469488333332</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243.25481692999995</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0.40542469488333333</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809.68054087999997</v>
      </c>
      <c r="E54" s="68"/>
      <c r="F54" s="69">
        <f>IF($C$58=0,"",IF(C54="[for completion]","",C54/$C$58))</f>
        <v>0.96018489859063916</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33.574276050000002</v>
      </c>
      <c r="E56" s="68"/>
      <c r="F56" s="69">
        <f>IF($C$58=0,"",IF(C56="[for completion]","",C56/$C$58))</f>
        <v>3.9815101409360891E-2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843.25481692999995</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9.8088912969107991</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127.31370431000001</v>
      </c>
      <c r="D70" s="125" t="s">
        <v>1362</v>
      </c>
      <c r="E70" s="80"/>
      <c r="F70" s="69">
        <f t="shared" ref="F70:F76" si="1">IF($C$77=0,"",IF(C70="[for completion]","",C70/$C$77))</f>
        <v>0.1509789232790929</v>
      </c>
      <c r="G70" s="69" t="str">
        <f>IF($D$77=0,"",IF(D70="[Mark as ND1 if not relevant]","",D70/$D$77))</f>
        <v/>
      </c>
      <c r="H70" s="31"/>
      <c r="L70" s="31"/>
      <c r="M70" s="31"/>
      <c r="N70" s="32"/>
    </row>
    <row r="71" spans="1:14" x14ac:dyDescent="0.35">
      <c r="A71" s="47" t="s">
        <v>283</v>
      </c>
      <c r="B71" s="79" t="s">
        <v>284</v>
      </c>
      <c r="C71" s="125">
        <v>91.692095030000004</v>
      </c>
      <c r="D71" s="125" t="s">
        <v>1362</v>
      </c>
      <c r="E71" s="80"/>
      <c r="F71" s="69">
        <f t="shared" si="1"/>
        <v>0.10873592796519005</v>
      </c>
      <c r="G71" s="69" t="str">
        <f t="shared" ref="G71:G76" si="2">IF($D$77=0,"",IF(D71="[Mark as ND1 if not relevant]","",D71/$D$77))</f>
        <v/>
      </c>
      <c r="H71" s="31"/>
      <c r="L71" s="31"/>
      <c r="M71" s="31"/>
      <c r="N71" s="32"/>
    </row>
    <row r="72" spans="1:14" x14ac:dyDescent="0.35">
      <c r="A72" s="47" t="s">
        <v>285</v>
      </c>
      <c r="B72" s="79" t="s">
        <v>286</v>
      </c>
      <c r="C72" s="125">
        <v>72.943022939999992</v>
      </c>
      <c r="D72" s="125" t="s">
        <v>1362</v>
      </c>
      <c r="E72" s="80"/>
      <c r="F72" s="69">
        <f t="shared" si="1"/>
        <v>8.650175661677259E-2</v>
      </c>
      <c r="G72" s="69" t="str">
        <f t="shared" si="2"/>
        <v/>
      </c>
      <c r="H72" s="31"/>
      <c r="L72" s="31"/>
      <c r="M72" s="31"/>
      <c r="N72" s="32"/>
    </row>
    <row r="73" spans="1:14" x14ac:dyDescent="0.35">
      <c r="A73" s="47" t="s">
        <v>287</v>
      </c>
      <c r="B73" s="79" t="s">
        <v>288</v>
      </c>
      <c r="C73" s="125">
        <v>75.987818939999997</v>
      </c>
      <c r="D73" s="125" t="s">
        <v>1362</v>
      </c>
      <c r="E73" s="80"/>
      <c r="F73" s="69">
        <f t="shared" si="1"/>
        <v>9.0112522827495295E-2</v>
      </c>
      <c r="G73" s="69" t="str">
        <f t="shared" si="2"/>
        <v/>
      </c>
      <c r="H73" s="31"/>
      <c r="L73" s="31"/>
      <c r="M73" s="31"/>
      <c r="N73" s="32"/>
    </row>
    <row r="74" spans="1:14" x14ac:dyDescent="0.35">
      <c r="A74" s="47" t="s">
        <v>289</v>
      </c>
      <c r="B74" s="79" t="s">
        <v>290</v>
      </c>
      <c r="C74" s="125">
        <v>56.080583880000006</v>
      </c>
      <c r="D74" s="125" t="s">
        <v>1362</v>
      </c>
      <c r="E74" s="80"/>
      <c r="F74" s="69">
        <f t="shared" si="1"/>
        <v>6.6504907833399712E-2</v>
      </c>
      <c r="G74" s="69" t="str">
        <f t="shared" si="2"/>
        <v/>
      </c>
      <c r="H74" s="31"/>
      <c r="L74" s="31"/>
      <c r="M74" s="31"/>
      <c r="N74" s="32"/>
    </row>
    <row r="75" spans="1:14" x14ac:dyDescent="0.35">
      <c r="A75" s="47" t="s">
        <v>291</v>
      </c>
      <c r="B75" s="79" t="s">
        <v>292</v>
      </c>
      <c r="C75" s="125">
        <v>267.43357842</v>
      </c>
      <c r="D75" s="125" t="s">
        <v>1362</v>
      </c>
      <c r="E75" s="80"/>
      <c r="F75" s="69">
        <f t="shared" si="1"/>
        <v>0.31714444204852982</v>
      </c>
      <c r="G75" s="69" t="str">
        <f t="shared" si="2"/>
        <v/>
      </c>
      <c r="H75" s="31"/>
      <c r="L75" s="31"/>
      <c r="M75" s="31"/>
      <c r="N75" s="32"/>
    </row>
    <row r="76" spans="1:14" x14ac:dyDescent="0.35">
      <c r="A76" s="47" t="s">
        <v>293</v>
      </c>
      <c r="B76" s="79" t="s">
        <v>294</v>
      </c>
      <c r="C76" s="125">
        <v>151.80401341000001</v>
      </c>
      <c r="D76" s="125" t="s">
        <v>1362</v>
      </c>
      <c r="E76" s="80"/>
      <c r="F76" s="69">
        <f t="shared" si="1"/>
        <v>0.18002151942951961</v>
      </c>
      <c r="G76" s="69" t="str">
        <f t="shared" si="2"/>
        <v/>
      </c>
      <c r="H76" s="31"/>
      <c r="L76" s="31"/>
      <c r="M76" s="31"/>
      <c r="N76" s="32"/>
    </row>
    <row r="77" spans="1:14" x14ac:dyDescent="0.35">
      <c r="A77" s="47" t="s">
        <v>295</v>
      </c>
      <c r="B77" s="81" t="s">
        <v>264</v>
      </c>
      <c r="C77" s="72">
        <f>SUM(C70:C76)</f>
        <v>843.25481693000006</v>
      </c>
      <c r="D77" s="72">
        <f>SUM(D70:D76)</f>
        <v>0</v>
      </c>
      <c r="E77" s="51"/>
      <c r="F77" s="73">
        <f>SUM(F70:F76)</f>
        <v>1</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2.58</v>
      </c>
      <c r="D89" s="183">
        <f>+C89+1</f>
        <v>3.58</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0</v>
      </c>
      <c r="D94" s="125">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25">
        <v>450</v>
      </c>
      <c r="D95" s="125">
        <f t="shared" ref="D95:D97" si="7">+C94</f>
        <v>0</v>
      </c>
      <c r="E95" s="80"/>
      <c r="F95" s="69">
        <f t="shared" si="5"/>
        <v>0.75</v>
      </c>
      <c r="G95" s="69">
        <f t="shared" si="6"/>
        <v>0</v>
      </c>
      <c r="H95" s="31"/>
      <c r="L95" s="31"/>
      <c r="M95" s="31"/>
      <c r="N95" s="32"/>
    </row>
    <row r="96" spans="1:14" x14ac:dyDescent="0.35">
      <c r="A96" s="47" t="s">
        <v>323</v>
      </c>
      <c r="B96" s="79" t="s">
        <v>288</v>
      </c>
      <c r="C96" s="125">
        <v>150</v>
      </c>
      <c r="D96" s="125">
        <f t="shared" si="7"/>
        <v>450</v>
      </c>
      <c r="E96" s="80"/>
      <c r="F96" s="69">
        <f t="shared" si="5"/>
        <v>0.25</v>
      </c>
      <c r="G96" s="69">
        <f t="shared" si="6"/>
        <v>0.75</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843.25481692999995</v>
      </c>
      <c r="D112" s="125">
        <f>+C112</f>
        <v>843.25481692999995</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843.25481692999995</v>
      </c>
      <c r="D131" s="87">
        <f>SUM(D112:D130)</f>
        <v>843.25481692999995</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0.35741649297602651</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21.574276050000002</v>
      </c>
      <c r="D177" s="53"/>
      <c r="E177" s="75"/>
      <c r="F177" s="69">
        <f>IF($C$179=0,"",IF(C177="[for completion]","",C177/$C$179))</f>
        <v>0.64258350702397349</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33.574276050000002</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33.574276050000002</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33.574276050000002</v>
      </c>
      <c r="D208" s="146"/>
      <c r="E208" s="75"/>
      <c r="F208" s="95">
        <f>IF($C$209=0,"",IF(C208="[for completion]","",C208/$C$209))</f>
        <v>1</v>
      </c>
      <c r="G208" s="185"/>
      <c r="H208" s="31"/>
      <c r="L208" s="31"/>
      <c r="M208" s="31"/>
      <c r="N208" s="32"/>
    </row>
    <row r="209" spans="1:14" outlineLevel="1" x14ac:dyDescent="0.35">
      <c r="A209" s="47" t="s">
        <v>489</v>
      </c>
      <c r="B209" s="81" t="s">
        <v>264</v>
      </c>
      <c r="C209" s="87">
        <f>SUM(C193:C207)</f>
        <v>33.574276050000002</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33.574276050000002</v>
      </c>
      <c r="D217" s="53"/>
      <c r="E217" s="88"/>
      <c r="F217" s="69">
        <f>IF($C$38=0,"",IF(C217="[for completion]","",IF(C217="","",C217/$C$38)))</f>
        <v>3.9815101409360891E-2</v>
      </c>
      <c r="G217" s="69">
        <f>IF($C$39=0,"",IF(C217="[for completion]","",IF(C217="","",C217/$C$39)))</f>
        <v>5.5957126750000002E-2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33.574276050000002</v>
      </c>
      <c r="E220" s="88"/>
      <c r="F220" s="65">
        <f>SUM(F217:F219)</f>
        <v>3.9815101409360891E-2</v>
      </c>
      <c r="G220" s="65">
        <f>SUM(G217:G219)</f>
        <v>5.5957126750000002E-2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2391</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A2" sqref="A2"/>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443</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1827.7213100000001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1.48614369</v>
      </c>
      <c r="D22" s="171">
        <v>71</v>
      </c>
      <c r="E22" s="51"/>
      <c r="F22" s="69">
        <f>IF($C$37=0,"",IF(C22="[for completion]","",C22/$C$37))</f>
        <v>1.8354691942883883E-3</v>
      </c>
      <c r="G22" s="69">
        <f>IF($D$37=0,"",IF(D22="[for completion]","",D22/$D$37))</f>
        <v>0.16027088036117382</v>
      </c>
      <c r="H22" s="2"/>
      <c r="I22" s="51"/>
      <c r="L22" s="51"/>
      <c r="M22" s="70"/>
      <c r="N22" s="70"/>
    </row>
    <row r="23" spans="1:14" x14ac:dyDescent="0.35">
      <c r="A23" s="47" t="s">
        <v>870</v>
      </c>
      <c r="B23" s="146" t="s">
        <v>2357</v>
      </c>
      <c r="C23" s="125">
        <v>3.70930574</v>
      </c>
      <c r="D23" s="171">
        <v>50</v>
      </c>
      <c r="E23" s="51"/>
      <c r="F23" s="69">
        <f t="shared" ref="F23:F36" si="0">IF($C$37=0,"",IF(C23="[for completion]","",C23/$C$37))</f>
        <v>4.58119659880741E-3</v>
      </c>
      <c r="G23" s="69">
        <f t="shared" ref="G23:G36" si="1">IF($D$37=0,"",IF(D23="[for completion]","",D23/$D$37))</f>
        <v>0.11286681715575621</v>
      </c>
      <c r="H23" s="2"/>
      <c r="I23" s="51"/>
      <c r="L23" s="51"/>
      <c r="M23" s="70"/>
      <c r="N23" s="70"/>
    </row>
    <row r="24" spans="1:14" x14ac:dyDescent="0.35">
      <c r="A24" s="47" t="s">
        <v>871</v>
      </c>
      <c r="B24" s="146" t="s">
        <v>2358</v>
      </c>
      <c r="C24" s="125">
        <v>2.2085175499999998</v>
      </c>
      <c r="D24" s="171">
        <v>18</v>
      </c>
      <c r="F24" s="69">
        <f t="shared" si="0"/>
        <v>2.7276406415790554E-3</v>
      </c>
      <c r="G24" s="69">
        <f t="shared" si="1"/>
        <v>4.0632054176072234E-2</v>
      </c>
      <c r="H24" s="2"/>
      <c r="I24" s="51"/>
      <c r="M24" s="70"/>
      <c r="N24" s="70"/>
    </row>
    <row r="25" spans="1:14" x14ac:dyDescent="0.35">
      <c r="A25" s="47" t="s">
        <v>872</v>
      </c>
      <c r="B25" s="146" t="s">
        <v>2359</v>
      </c>
      <c r="C25" s="125">
        <v>3.0774255299999997</v>
      </c>
      <c r="D25" s="171">
        <v>18</v>
      </c>
      <c r="E25" s="66"/>
      <c r="F25" s="69">
        <f t="shared" si="0"/>
        <v>3.8007897863709368E-3</v>
      </c>
      <c r="G25" s="69">
        <f t="shared" si="1"/>
        <v>4.0632054176072234E-2</v>
      </c>
      <c r="H25" s="2"/>
      <c r="I25" s="51"/>
      <c r="L25" s="66"/>
      <c r="M25" s="70"/>
      <c r="N25" s="70"/>
    </row>
    <row r="26" spans="1:14" x14ac:dyDescent="0.35">
      <c r="A26" s="47" t="s">
        <v>873</v>
      </c>
      <c r="B26" s="146" t="s">
        <v>2360</v>
      </c>
      <c r="C26" s="125">
        <v>4.0382666199999999</v>
      </c>
      <c r="D26" s="171">
        <v>18</v>
      </c>
      <c r="E26" s="66"/>
      <c r="F26" s="69">
        <f t="shared" si="0"/>
        <v>4.9874813782865724E-3</v>
      </c>
      <c r="G26" s="69">
        <f t="shared" si="1"/>
        <v>4.0632054176072234E-2</v>
      </c>
      <c r="H26" s="2"/>
      <c r="I26" s="51"/>
      <c r="L26" s="66"/>
      <c r="M26" s="70"/>
      <c r="N26" s="70"/>
    </row>
    <row r="27" spans="1:14" x14ac:dyDescent="0.35">
      <c r="A27" s="47" t="s">
        <v>874</v>
      </c>
      <c r="B27" s="146" t="s">
        <v>2361</v>
      </c>
      <c r="C27" s="125">
        <v>10.22576834</v>
      </c>
      <c r="D27" s="171">
        <v>35</v>
      </c>
      <c r="E27" s="66"/>
      <c r="F27" s="69">
        <f t="shared" si="0"/>
        <v>1.262938631189795E-2</v>
      </c>
      <c r="G27" s="69">
        <f t="shared" si="1"/>
        <v>7.900677200902935E-2</v>
      </c>
      <c r="H27" s="2"/>
      <c r="I27" s="51"/>
      <c r="L27" s="66"/>
      <c r="M27" s="70"/>
      <c r="N27" s="70"/>
    </row>
    <row r="28" spans="1:14" x14ac:dyDescent="0.35">
      <c r="A28" s="47" t="s">
        <v>875</v>
      </c>
      <c r="B28" s="146" t="s">
        <v>2362</v>
      </c>
      <c r="C28" s="125">
        <v>10.86128899</v>
      </c>
      <c r="D28" s="171">
        <v>27</v>
      </c>
      <c r="E28" s="66"/>
      <c r="F28" s="69">
        <f t="shared" si="0"/>
        <v>1.341428926795675E-2</v>
      </c>
      <c r="G28" s="69">
        <f t="shared" si="1"/>
        <v>6.0948081264108354E-2</v>
      </c>
      <c r="H28" s="2"/>
      <c r="I28" s="51"/>
      <c r="L28" s="66"/>
      <c r="M28" s="70"/>
      <c r="N28" s="70"/>
    </row>
    <row r="29" spans="1:14" x14ac:dyDescent="0.35">
      <c r="A29" s="47" t="s">
        <v>876</v>
      </c>
      <c r="B29" s="146" t="s">
        <v>2363</v>
      </c>
      <c r="C29" s="125">
        <v>11.043374289999999</v>
      </c>
      <c r="D29" s="171">
        <v>22</v>
      </c>
      <c r="E29" s="66"/>
      <c r="F29" s="69">
        <f t="shared" si="0"/>
        <v>1.3639174628054572E-2</v>
      </c>
      <c r="G29" s="69">
        <f t="shared" si="1"/>
        <v>4.9661399548532728E-2</v>
      </c>
      <c r="H29" s="2"/>
      <c r="I29" s="51"/>
      <c r="L29" s="66"/>
      <c r="M29" s="70"/>
      <c r="N29" s="70"/>
    </row>
    <row r="30" spans="1:14" x14ac:dyDescent="0.35">
      <c r="A30" s="47" t="s">
        <v>877</v>
      </c>
      <c r="B30" s="146" t="s">
        <v>2364</v>
      </c>
      <c r="C30" s="125">
        <v>21.007053559999999</v>
      </c>
      <c r="D30" s="171">
        <v>33</v>
      </c>
      <c r="E30" s="66"/>
      <c r="F30" s="69">
        <f t="shared" si="0"/>
        <v>2.5944866523738508E-2</v>
      </c>
      <c r="G30" s="69">
        <f t="shared" si="1"/>
        <v>7.4492099322799099E-2</v>
      </c>
      <c r="H30" s="2"/>
      <c r="I30" s="51"/>
      <c r="L30" s="66"/>
      <c r="M30" s="70"/>
      <c r="N30" s="70"/>
    </row>
    <row r="31" spans="1:14" x14ac:dyDescent="0.35">
      <c r="A31" s="47" t="s">
        <v>878</v>
      </c>
      <c r="B31" s="146" t="s">
        <v>2365</v>
      </c>
      <c r="C31" s="125">
        <v>21.705510989999997</v>
      </c>
      <c r="D31" s="171">
        <v>25</v>
      </c>
      <c r="E31" s="66"/>
      <c r="F31" s="69">
        <f t="shared" si="0"/>
        <v>2.6807499864587827E-2</v>
      </c>
      <c r="G31" s="69">
        <f t="shared" si="1"/>
        <v>5.6433408577878104E-2</v>
      </c>
      <c r="H31" s="2"/>
      <c r="I31" s="51"/>
      <c r="L31" s="66"/>
      <c r="M31" s="70"/>
      <c r="N31" s="70"/>
    </row>
    <row r="32" spans="1:14" x14ac:dyDescent="0.35">
      <c r="A32" s="47" t="s">
        <v>879</v>
      </c>
      <c r="B32" s="146" t="s">
        <v>2366</v>
      </c>
      <c r="C32" s="125">
        <v>60.65574556</v>
      </c>
      <c r="D32" s="171">
        <v>44</v>
      </c>
      <c r="E32" s="66"/>
      <c r="F32" s="69">
        <f t="shared" si="0"/>
        <v>7.491318180140083E-2</v>
      </c>
      <c r="G32" s="69">
        <f t="shared" si="1"/>
        <v>9.9322799097065456E-2</v>
      </c>
      <c r="H32" s="2"/>
      <c r="I32" s="51"/>
      <c r="L32" s="66"/>
      <c r="M32" s="70"/>
      <c r="N32" s="70"/>
    </row>
    <row r="33" spans="1:14" x14ac:dyDescent="0.35">
      <c r="A33" s="47" t="s">
        <v>880</v>
      </c>
      <c r="B33" s="146" t="s">
        <v>2367</v>
      </c>
      <c r="C33" s="125">
        <v>295.18070245000001</v>
      </c>
      <c r="D33" s="171">
        <v>67</v>
      </c>
      <c r="E33" s="66"/>
      <c r="F33" s="69">
        <f t="shared" si="0"/>
        <v>0.36456440231252607</v>
      </c>
      <c r="G33" s="69">
        <f t="shared" si="1"/>
        <v>0.15124153498871332</v>
      </c>
      <c r="H33" s="2"/>
      <c r="I33" s="51"/>
      <c r="L33" s="66"/>
      <c r="M33" s="70"/>
      <c r="N33" s="70"/>
    </row>
    <row r="34" spans="1:14" x14ac:dyDescent="0.35">
      <c r="A34" s="47" t="s">
        <v>881</v>
      </c>
      <c r="B34" s="146" t="s">
        <v>2368</v>
      </c>
      <c r="C34" s="125">
        <v>121.37353625</v>
      </c>
      <c r="D34" s="171">
        <v>8</v>
      </c>
      <c r="E34" s="66"/>
      <c r="F34" s="69">
        <f t="shared" si="0"/>
        <v>0.14990299275080191</v>
      </c>
      <c r="G34" s="69">
        <f t="shared" si="1"/>
        <v>1.8058690744920992E-2</v>
      </c>
      <c r="H34" s="2"/>
      <c r="I34" s="51"/>
      <c r="L34" s="66"/>
      <c r="M34" s="70"/>
      <c r="N34" s="70"/>
    </row>
    <row r="35" spans="1:14" x14ac:dyDescent="0.35">
      <c r="A35" s="47" t="s">
        <v>882</v>
      </c>
      <c r="B35" s="146" t="s">
        <v>2369</v>
      </c>
      <c r="C35" s="125">
        <v>180.48134996000002</v>
      </c>
      <c r="D35" s="171">
        <v>6</v>
      </c>
      <c r="E35" s="66"/>
      <c r="F35" s="69">
        <f t="shared" si="0"/>
        <v>0.22290439358199737</v>
      </c>
      <c r="G35" s="69">
        <f t="shared" si="1"/>
        <v>1.3544018058690745E-2</v>
      </c>
      <c r="H35" s="2"/>
      <c r="I35" s="51"/>
      <c r="L35" s="66"/>
      <c r="M35" s="70"/>
      <c r="N35" s="70"/>
    </row>
    <row r="36" spans="1:14" x14ac:dyDescent="0.35">
      <c r="A36" s="47" t="s">
        <v>883</v>
      </c>
      <c r="B36" s="146" t="s">
        <v>2370</v>
      </c>
      <c r="C36" s="125">
        <v>62.626551360000001</v>
      </c>
      <c r="D36" s="171">
        <v>1</v>
      </c>
      <c r="E36" s="66"/>
      <c r="F36" s="69">
        <f t="shared" si="0"/>
        <v>7.7347235357705935E-2</v>
      </c>
      <c r="G36" s="69">
        <f t="shared" si="1"/>
        <v>2.257336343115124E-3</v>
      </c>
      <c r="H36" s="2"/>
      <c r="I36" s="51"/>
      <c r="L36" s="66"/>
      <c r="M36" s="70"/>
      <c r="N36" s="70"/>
    </row>
    <row r="37" spans="1:14" x14ac:dyDescent="0.35">
      <c r="A37" s="47" t="s">
        <v>884</v>
      </c>
      <c r="B37" s="71" t="s">
        <v>264</v>
      </c>
      <c r="C37" s="72">
        <f>SUM(C22:C36)</f>
        <v>809.68054087999997</v>
      </c>
      <c r="D37" s="122">
        <f>SUM(D22:D36)</f>
        <v>443</v>
      </c>
      <c r="E37" s="66"/>
      <c r="F37" s="73">
        <f>SUM(F22:F36)</f>
        <v>1</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709.68054087999997</v>
      </c>
      <c r="E39" s="131"/>
      <c r="F39" s="69">
        <f>IF($C$42=0,"",IF(C39="[for completion]","",C39/$C$42))</f>
        <v>0.87649450005144602</v>
      </c>
      <c r="G39" s="68"/>
      <c r="H39" s="2"/>
      <c r="I39" s="51"/>
      <c r="L39" s="131"/>
      <c r="M39" s="70"/>
      <c r="N39" s="68"/>
    </row>
    <row r="40" spans="1:14" x14ac:dyDescent="0.35">
      <c r="A40" s="47" t="s">
        <v>888</v>
      </c>
      <c r="B40" s="60" t="s">
        <v>889</v>
      </c>
      <c r="C40" s="125">
        <v>100</v>
      </c>
      <c r="E40" s="131"/>
      <c r="F40" s="69">
        <f>IF($C$42=0,"",IF(C40="[for completion]","",C40/$C$42))</f>
        <v>0.12350549994855399</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809.68054087999997</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2375</v>
      </c>
      <c r="C104" s="117">
        <v>0.2082</v>
      </c>
      <c r="G104" s="34"/>
      <c r="H104" s="2"/>
      <c r="I104" s="51"/>
      <c r="N104" s="34"/>
    </row>
    <row r="105" spans="1:14" x14ac:dyDescent="0.35">
      <c r="A105" s="47" t="s">
        <v>953</v>
      </c>
      <c r="B105" s="146" t="s">
        <v>2376</v>
      </c>
      <c r="C105" s="117">
        <v>0.1467</v>
      </c>
      <c r="G105" s="34"/>
      <c r="H105" s="2"/>
      <c r="I105" s="51"/>
      <c r="N105" s="34"/>
    </row>
    <row r="106" spans="1:14" x14ac:dyDescent="0.35">
      <c r="A106" s="47" t="s">
        <v>954</v>
      </c>
      <c r="B106" s="146" t="s">
        <v>2377</v>
      </c>
      <c r="C106" s="117">
        <v>0.123</v>
      </c>
      <c r="G106" s="34"/>
      <c r="H106" s="2"/>
      <c r="I106" s="51"/>
      <c r="N106" s="34"/>
    </row>
    <row r="107" spans="1:14" x14ac:dyDescent="0.35">
      <c r="A107" s="47" t="s">
        <v>955</v>
      </c>
      <c r="B107" s="146" t="s">
        <v>2378</v>
      </c>
      <c r="C107" s="117">
        <v>0.1202</v>
      </c>
      <c r="G107" s="34"/>
      <c r="H107" s="2"/>
      <c r="I107" s="51"/>
      <c r="N107" s="34"/>
    </row>
    <row r="108" spans="1:14" x14ac:dyDescent="0.35">
      <c r="A108" s="47" t="s">
        <v>956</v>
      </c>
      <c r="B108" s="146" t="s">
        <v>2379</v>
      </c>
      <c r="C108" s="117">
        <v>7.2900000000000006E-2</v>
      </c>
      <c r="G108" s="34"/>
      <c r="H108" s="2"/>
      <c r="I108" s="51"/>
      <c r="N108" s="34"/>
    </row>
    <row r="109" spans="1:14" x14ac:dyDescent="0.35">
      <c r="A109" s="47" t="s">
        <v>957</v>
      </c>
      <c r="B109" s="146" t="s">
        <v>2380</v>
      </c>
      <c r="C109" s="117">
        <v>7.0000000000000007E-2</v>
      </c>
      <c r="G109" s="34"/>
      <c r="H109" s="2"/>
      <c r="I109" s="51"/>
      <c r="N109" s="34"/>
    </row>
    <row r="110" spans="1:14" x14ac:dyDescent="0.35">
      <c r="A110" s="47" t="s">
        <v>958</v>
      </c>
      <c r="B110" s="146" t="s">
        <v>2381</v>
      </c>
      <c r="C110" s="117">
        <v>6.6199999999999995E-2</v>
      </c>
      <c r="G110" s="34"/>
      <c r="H110" s="2"/>
      <c r="I110" s="51"/>
      <c r="N110" s="34"/>
    </row>
    <row r="111" spans="1:14" x14ac:dyDescent="0.35">
      <c r="A111" s="47" t="s">
        <v>959</v>
      </c>
      <c r="B111" s="146" t="s">
        <v>2382</v>
      </c>
      <c r="C111" s="117">
        <v>5.7099999999999998E-2</v>
      </c>
      <c r="G111" s="34"/>
      <c r="H111" s="2"/>
      <c r="I111" s="51"/>
      <c r="N111" s="34"/>
    </row>
    <row r="112" spans="1:14" x14ac:dyDescent="0.35">
      <c r="A112" s="47" t="s">
        <v>960</v>
      </c>
      <c r="B112" s="146" t="s">
        <v>2383</v>
      </c>
      <c r="C112" s="117">
        <v>4.8800000000000003E-2</v>
      </c>
      <c r="G112" s="34"/>
      <c r="H112" s="2"/>
      <c r="I112" s="51"/>
      <c r="N112" s="34"/>
    </row>
    <row r="113" spans="1:14" x14ac:dyDescent="0.35">
      <c r="A113" s="47" t="s">
        <v>961</v>
      </c>
      <c r="B113" s="146" t="s">
        <v>2384</v>
      </c>
      <c r="C113" s="117">
        <v>3.8399999999999997E-2</v>
      </c>
      <c r="G113" s="34"/>
      <c r="H113" s="2"/>
      <c r="I113" s="51"/>
      <c r="N113" s="34"/>
    </row>
    <row r="114" spans="1:14" x14ac:dyDescent="0.35">
      <c r="A114" s="47" t="s">
        <v>962</v>
      </c>
      <c r="B114" s="146" t="s">
        <v>2385</v>
      </c>
      <c r="C114" s="117">
        <v>2.4E-2</v>
      </c>
      <c r="G114" s="34"/>
      <c r="H114" s="2"/>
      <c r="I114" s="51"/>
      <c r="N114" s="34"/>
    </row>
    <row r="115" spans="1:14" x14ac:dyDescent="0.35">
      <c r="A115" s="47" t="s">
        <v>963</v>
      </c>
      <c r="B115" s="146" t="s">
        <v>2386</v>
      </c>
      <c r="C115" s="117">
        <v>1.6799999999999999E-2</v>
      </c>
      <c r="G115" s="34"/>
      <c r="H115" s="2"/>
      <c r="I115" s="51"/>
      <c r="N115" s="34"/>
    </row>
    <row r="116" spans="1:14" x14ac:dyDescent="0.35">
      <c r="A116" s="47" t="s">
        <v>964</v>
      </c>
      <c r="B116" s="146" t="s">
        <v>2387</v>
      </c>
      <c r="C116" s="117">
        <v>7.6E-3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0.2087</v>
      </c>
      <c r="D130" s="2"/>
      <c r="E130" s="2"/>
      <c r="F130" s="2"/>
      <c r="G130" s="2"/>
      <c r="H130" s="2"/>
      <c r="K130" s="2"/>
      <c r="L130" s="2"/>
      <c r="M130" s="2"/>
      <c r="N130" s="2"/>
    </row>
    <row r="131" spans="1:14" x14ac:dyDescent="0.35">
      <c r="A131" s="47" t="s">
        <v>978</v>
      </c>
      <c r="B131" s="47" t="s">
        <v>750</v>
      </c>
      <c r="C131" s="117">
        <v>0.7913</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0.14510000000000001</v>
      </c>
      <c r="D138" s="131"/>
      <c r="E138" s="131"/>
      <c r="F138" s="66"/>
      <c r="G138" s="68"/>
      <c r="H138" s="2"/>
      <c r="K138" s="131"/>
      <c r="L138" s="131"/>
      <c r="M138" s="66"/>
      <c r="N138" s="68"/>
    </row>
    <row r="139" spans="1:14" x14ac:dyDescent="0.35">
      <c r="A139" s="47" t="s">
        <v>985</v>
      </c>
      <c r="B139" s="47" t="s">
        <v>753</v>
      </c>
      <c r="C139" s="117">
        <v>0.14860000000000001</v>
      </c>
      <c r="D139" s="131"/>
      <c r="E139" s="131"/>
      <c r="F139" s="66"/>
      <c r="G139" s="68"/>
      <c r="H139" s="2"/>
      <c r="K139" s="131"/>
      <c r="L139" s="131"/>
      <c r="M139" s="66"/>
      <c r="N139" s="68"/>
    </row>
    <row r="140" spans="1:14" x14ac:dyDescent="0.35">
      <c r="A140" s="47" t="s">
        <v>986</v>
      </c>
      <c r="B140" s="47" t="s">
        <v>262</v>
      </c>
      <c r="C140" s="117">
        <v>0.70630000000000004</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172.75144521000001</v>
      </c>
      <c r="D149" s="131"/>
      <c r="E149" s="131"/>
      <c r="F149" s="69">
        <f>IF($C$152=0,"",IF(C149="[for completion]","",C149/$C$152))</f>
        <v>0.21335753607496283</v>
      </c>
      <c r="G149" s="68"/>
      <c r="H149" s="2"/>
      <c r="I149" s="51"/>
      <c r="K149" s="131"/>
      <c r="L149" s="131"/>
      <c r="M149" s="70"/>
      <c r="N149" s="68"/>
    </row>
    <row r="150" spans="1:14" x14ac:dyDescent="0.35">
      <c r="A150" s="47" t="s">
        <v>998</v>
      </c>
      <c r="B150" s="60" t="s">
        <v>999</v>
      </c>
      <c r="C150" s="125">
        <v>574.30254430999992</v>
      </c>
      <c r="D150" s="131"/>
      <c r="E150" s="131"/>
      <c r="F150" s="69">
        <f>IF($C$152=0,"",IF(C150="[for completion]","",C150/$C$152))</f>
        <v>0.70929522856733118</v>
      </c>
      <c r="G150" s="68"/>
      <c r="H150" s="2"/>
      <c r="I150" s="51"/>
      <c r="K150" s="131"/>
      <c r="L150" s="131"/>
      <c r="M150" s="70"/>
      <c r="N150" s="68"/>
    </row>
    <row r="151" spans="1:14" ht="15" customHeight="1" x14ac:dyDescent="0.35">
      <c r="A151" s="47" t="s">
        <v>1000</v>
      </c>
      <c r="B151" s="60" t="s">
        <v>1001</v>
      </c>
      <c r="C151" s="125">
        <v>62.626551360000001</v>
      </c>
      <c r="D151" s="131"/>
      <c r="E151" s="131"/>
      <c r="F151" s="69">
        <f>IF($C$152=0,"",IF(C151="[for completion]","",C151/$C$152))</f>
        <v>7.7347235357705935E-2</v>
      </c>
      <c r="G151" s="68"/>
      <c r="H151" s="2"/>
      <c r="I151" s="51"/>
      <c r="K151" s="131"/>
      <c r="L151" s="131"/>
      <c r="M151" s="70"/>
      <c r="N151" s="68"/>
    </row>
    <row r="152" spans="1:14" ht="15" customHeight="1" x14ac:dyDescent="0.35">
      <c r="A152" s="47" t="s">
        <v>1002</v>
      </c>
      <c r="B152" s="71" t="s">
        <v>264</v>
      </c>
      <c r="C152" s="72">
        <f>SUM(C148:C151)</f>
        <v>809.68054087999997</v>
      </c>
      <c r="D152" s="131"/>
      <c r="E152" s="131"/>
      <c r="F152" s="65">
        <f>SUM(F148:F151)</f>
        <v>0.99999999999999989</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0.50639999999999996</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E1" sqref="E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heetViews>
  <sheetFormatPr defaultColWidth="2.81640625" defaultRowHeight="16" customHeight="1" x14ac:dyDescent="0.35"/>
  <cols>
    <col min="1" max="1" width="6" style="228" customWidth="1"/>
    <col min="2" max="2" width="36.54296875" style="228" customWidth="1"/>
    <col min="3" max="3" width="18.54296875" style="228" customWidth="1"/>
    <col min="4" max="4" width="17.1796875" style="228" customWidth="1"/>
    <col min="5" max="5" width="18.453125" style="228" customWidth="1"/>
    <col min="6" max="6" width="21.1796875" style="228" customWidth="1"/>
    <col min="7" max="7" width="23.81640625" style="228" bestFit="1" customWidth="1"/>
    <col min="8" max="8" width="26.81640625" style="226" bestFit="1" customWidth="1"/>
    <col min="9" max="9" width="23.54296875" style="226" customWidth="1"/>
    <col min="10" max="16384" width="2.81640625" style="228"/>
  </cols>
  <sheetData>
    <row r="1" spans="1:9" ht="15" customHeight="1" x14ac:dyDescent="0.35">
      <c r="A1" s="226"/>
      <c r="B1" s="227"/>
      <c r="C1" s="227"/>
      <c r="D1" s="227"/>
      <c r="E1" s="227"/>
      <c r="F1" s="227"/>
      <c r="G1" s="227"/>
      <c r="H1" s="227"/>
      <c r="I1" s="227"/>
    </row>
    <row r="2" spans="1:9" ht="15" customHeight="1" x14ac:dyDescent="0.35">
      <c r="A2" s="226"/>
      <c r="B2" s="229"/>
      <c r="C2" s="229"/>
      <c r="D2" s="229"/>
      <c r="E2" s="229"/>
      <c r="F2" s="229"/>
      <c r="G2" s="229"/>
      <c r="H2" s="230" t="s">
        <v>2392</v>
      </c>
      <c r="I2" s="231">
        <v>46112</v>
      </c>
    </row>
    <row r="3" spans="1:9" ht="15" customHeight="1" x14ac:dyDescent="0.35">
      <c r="A3" s="226"/>
      <c r="B3" s="229"/>
      <c r="C3" s="229"/>
      <c r="D3" s="229"/>
      <c r="E3" s="229"/>
      <c r="F3" s="229"/>
      <c r="G3" s="229"/>
      <c r="H3" s="230" t="s">
        <v>2393</v>
      </c>
      <c r="I3" s="232" t="s">
        <v>2394</v>
      </c>
    </row>
    <row r="4" spans="1:9" ht="15" customHeight="1" x14ac:dyDescent="0.35">
      <c r="A4" s="226"/>
      <c r="H4" s="228"/>
      <c r="I4" s="228"/>
    </row>
    <row r="5" spans="1:9" ht="15" customHeight="1" x14ac:dyDescent="0.35">
      <c r="A5" s="226"/>
      <c r="B5" s="233" t="s">
        <v>2395</v>
      </c>
      <c r="C5" s="234"/>
      <c r="D5" s="235" t="s">
        <v>2396</v>
      </c>
      <c r="E5" s="235"/>
      <c r="F5" s="235"/>
      <c r="G5" s="235" t="s">
        <v>2397</v>
      </c>
      <c r="H5" s="235"/>
      <c r="I5" s="235"/>
    </row>
    <row r="6" spans="1:9" ht="15" customHeight="1" x14ac:dyDescent="0.35">
      <c r="A6" s="226"/>
      <c r="B6" s="228" t="s">
        <v>2398</v>
      </c>
      <c r="D6" s="236" t="s">
        <v>2399</v>
      </c>
      <c r="E6" s="236"/>
      <c r="F6" s="236"/>
      <c r="G6" s="236" t="s">
        <v>2400</v>
      </c>
      <c r="H6" s="236"/>
      <c r="I6" s="236"/>
    </row>
    <row r="7" spans="1:9" ht="15" customHeight="1" x14ac:dyDescent="0.35">
      <c r="A7" s="226"/>
      <c r="B7" s="228" t="s">
        <v>2335</v>
      </c>
      <c r="D7" s="236" t="s">
        <v>2401</v>
      </c>
      <c r="E7" s="236"/>
      <c r="F7" s="236"/>
      <c r="G7" s="236" t="s">
        <v>2402</v>
      </c>
      <c r="H7" s="236"/>
      <c r="I7" s="236"/>
    </row>
    <row r="8" spans="1:9" ht="15" customHeight="1" thickBot="1" x14ac:dyDescent="0.4">
      <c r="A8" s="226"/>
      <c r="B8" s="237" t="s">
        <v>738</v>
      </c>
      <c r="C8" s="237"/>
      <c r="D8" s="238" t="s">
        <v>2403</v>
      </c>
      <c r="E8" s="238"/>
      <c r="F8" s="238"/>
      <c r="G8" s="238" t="s">
        <v>2404</v>
      </c>
      <c r="H8" s="238"/>
      <c r="I8" s="238"/>
    </row>
    <row r="9" spans="1:9" ht="15" customHeight="1" x14ac:dyDescent="0.35">
      <c r="A9" s="226"/>
      <c r="I9" s="239"/>
    </row>
    <row r="10" spans="1:9" ht="15" customHeight="1" x14ac:dyDescent="0.35">
      <c r="A10" s="226"/>
      <c r="B10" s="234" t="s">
        <v>2405</v>
      </c>
      <c r="C10" s="240"/>
      <c r="D10" s="240" t="s">
        <v>2406</v>
      </c>
      <c r="E10" s="240" t="s">
        <v>2407</v>
      </c>
      <c r="F10" s="240" t="s">
        <v>2408</v>
      </c>
      <c r="G10" s="240" t="s">
        <v>2409</v>
      </c>
      <c r="H10" s="240" t="s">
        <v>2410</v>
      </c>
      <c r="I10" s="240" t="s">
        <v>2411</v>
      </c>
    </row>
    <row r="11" spans="1:9" ht="15" customHeight="1" thickBot="1" x14ac:dyDescent="0.4">
      <c r="A11" s="226"/>
      <c r="B11" s="241" t="s">
        <v>2412</v>
      </c>
      <c r="C11" s="242"/>
      <c r="D11" s="243"/>
      <c r="E11" s="243"/>
      <c r="F11" s="243"/>
      <c r="G11" s="243"/>
      <c r="H11" s="244">
        <v>2.5760273972602743</v>
      </c>
      <c r="I11" s="245">
        <v>600000000</v>
      </c>
    </row>
    <row r="12" spans="1:9" ht="15" customHeight="1" x14ac:dyDescent="0.35">
      <c r="A12" s="226"/>
      <c r="B12" s="246" t="s">
        <v>2413</v>
      </c>
      <c r="D12" s="247"/>
      <c r="E12" s="247"/>
      <c r="F12" s="247"/>
      <c r="G12" s="247"/>
      <c r="H12" s="248"/>
      <c r="I12" s="249">
        <v>600000000</v>
      </c>
    </row>
    <row r="13" spans="1:9" ht="15" customHeight="1" x14ac:dyDescent="0.35">
      <c r="A13" s="226"/>
      <c r="B13" s="250" t="s">
        <v>2414</v>
      </c>
      <c r="D13" s="251">
        <v>44721</v>
      </c>
      <c r="E13" s="226" t="s">
        <v>2415</v>
      </c>
      <c r="F13" s="251">
        <v>46913</v>
      </c>
      <c r="G13" s="251">
        <v>47278</v>
      </c>
      <c r="H13" s="252">
        <v>2.1945205479452055</v>
      </c>
      <c r="I13" s="253">
        <v>450000000</v>
      </c>
    </row>
    <row r="14" spans="1:9" ht="15" customHeight="1" thickBot="1" x14ac:dyDescent="0.4">
      <c r="A14" s="226"/>
      <c r="B14" s="250" t="s">
        <v>2416</v>
      </c>
      <c r="D14" s="251">
        <v>45278</v>
      </c>
      <c r="E14" s="226" t="s">
        <v>2415</v>
      </c>
      <c r="F14" s="251">
        <v>47470</v>
      </c>
      <c r="G14" s="251">
        <v>47835</v>
      </c>
      <c r="H14" s="252">
        <v>3.7205479452054795</v>
      </c>
      <c r="I14" s="253">
        <v>150000000</v>
      </c>
    </row>
    <row r="15" spans="1:9" ht="15" customHeight="1" thickBot="1" x14ac:dyDescent="0.4">
      <c r="A15" s="226"/>
      <c r="B15" s="254" t="s">
        <v>2417</v>
      </c>
      <c r="C15" s="254"/>
      <c r="D15" s="254"/>
      <c r="E15" s="254"/>
      <c r="F15" s="254"/>
      <c r="G15" s="254"/>
      <c r="H15" s="254"/>
      <c r="I15" s="255" t="s">
        <v>211</v>
      </c>
    </row>
    <row r="16" spans="1:9" ht="15" customHeight="1" x14ac:dyDescent="0.35">
      <c r="A16" s="226"/>
      <c r="H16" s="256"/>
      <c r="I16" s="256"/>
    </row>
    <row r="17" spans="1:9" ht="15" customHeight="1" thickBot="1" x14ac:dyDescent="0.4">
      <c r="A17" s="226"/>
      <c r="B17" s="234" t="s">
        <v>2418</v>
      </c>
      <c r="C17" s="240"/>
      <c r="D17" s="240"/>
      <c r="E17" s="240"/>
      <c r="F17" s="240"/>
      <c r="G17" s="240"/>
      <c r="H17" s="240" t="s">
        <v>2410</v>
      </c>
      <c r="I17" s="240" t="s">
        <v>2411</v>
      </c>
    </row>
    <row r="18" spans="1:9" ht="15" customHeight="1" thickBot="1" x14ac:dyDescent="0.4">
      <c r="A18" s="226"/>
      <c r="B18" s="257" t="s">
        <v>2419</v>
      </c>
      <c r="C18" s="257"/>
      <c r="D18" s="257"/>
      <c r="E18" s="257"/>
      <c r="F18" s="258"/>
      <c r="G18" s="258"/>
      <c r="H18" s="259">
        <v>10.166666666666666</v>
      </c>
      <c r="I18" s="259">
        <v>809680540.88</v>
      </c>
    </row>
    <row r="19" spans="1:9" ht="15" customHeight="1" x14ac:dyDescent="0.35">
      <c r="A19" s="226"/>
      <c r="B19" s="246" t="s">
        <v>2420</v>
      </c>
      <c r="C19" s="246"/>
      <c r="D19" s="246"/>
      <c r="E19" s="246"/>
      <c r="H19" s="248">
        <v>1.1807453179456435</v>
      </c>
      <c r="I19" s="249">
        <v>33574276.049999997</v>
      </c>
    </row>
    <row r="20" spans="1:9" ht="15" customHeight="1" x14ac:dyDescent="0.35">
      <c r="A20" s="226"/>
      <c r="B20" s="250" t="s">
        <v>2421</v>
      </c>
      <c r="C20" s="250"/>
      <c r="D20" s="250"/>
      <c r="E20" s="250"/>
      <c r="H20" s="252">
        <v>2.7397260273972603E-3</v>
      </c>
      <c r="I20" s="253">
        <v>21574276.050000001</v>
      </c>
    </row>
    <row r="21" spans="1:9" ht="15" customHeight="1" thickBot="1" x14ac:dyDescent="0.4">
      <c r="A21" s="226"/>
      <c r="B21" s="250" t="s">
        <v>2422</v>
      </c>
      <c r="C21" s="250"/>
      <c r="D21" s="250"/>
      <c r="E21" s="250"/>
      <c r="H21" s="252">
        <v>3.2986301369863016</v>
      </c>
      <c r="I21" s="253">
        <v>12000000</v>
      </c>
    </row>
    <row r="22" spans="1:9" ht="15" customHeight="1" thickBot="1" x14ac:dyDescent="0.4">
      <c r="A22" s="226"/>
      <c r="B22" s="257" t="s">
        <v>2423</v>
      </c>
      <c r="C22" s="257"/>
      <c r="D22" s="257"/>
      <c r="E22" s="257"/>
      <c r="F22" s="258"/>
      <c r="G22" s="258"/>
      <c r="H22" s="259">
        <v>0</v>
      </c>
      <c r="I22" s="259">
        <v>0</v>
      </c>
    </row>
    <row r="23" spans="1:9" ht="15" customHeight="1" thickBot="1" x14ac:dyDescent="0.4">
      <c r="A23" s="226"/>
      <c r="B23" s="257" t="s">
        <v>2424</v>
      </c>
      <c r="C23" s="257"/>
      <c r="D23" s="257"/>
      <c r="E23" s="257"/>
      <c r="F23" s="258"/>
      <c r="G23" s="258"/>
      <c r="H23" s="259">
        <v>9.8088912969107973</v>
      </c>
      <c r="I23" s="259">
        <v>843254816.92999995</v>
      </c>
    </row>
    <row r="24" spans="1:9" ht="15" customHeight="1" thickBot="1" x14ac:dyDescent="0.4">
      <c r="A24" s="226"/>
      <c r="B24" s="257" t="s">
        <v>2425</v>
      </c>
      <c r="C24" s="257"/>
      <c r="D24" s="257"/>
      <c r="E24" s="257"/>
      <c r="F24" s="258"/>
      <c r="G24" s="258"/>
      <c r="H24" s="258"/>
      <c r="I24" s="258">
        <v>0.40542469488333333</v>
      </c>
    </row>
    <row r="25" spans="1:9" ht="15" customHeight="1" thickBot="1" x14ac:dyDescent="0.4">
      <c r="A25" s="226"/>
      <c r="B25" s="257" t="s">
        <v>2426</v>
      </c>
      <c r="C25" s="257"/>
      <c r="D25" s="257"/>
      <c r="E25" s="257"/>
      <c r="F25" s="258"/>
      <c r="G25" s="258"/>
      <c r="H25" s="258"/>
      <c r="I25" s="258">
        <v>7.0000000000000007E-2</v>
      </c>
    </row>
    <row r="26" spans="1:9" ht="15" customHeight="1" thickBot="1" x14ac:dyDescent="0.4">
      <c r="A26" s="226"/>
      <c r="B26" s="257" t="s">
        <v>2427</v>
      </c>
      <c r="C26" s="257"/>
      <c r="D26" s="257"/>
      <c r="E26" s="257"/>
      <c r="F26" s="260"/>
      <c r="G26" s="260"/>
      <c r="H26" s="260"/>
      <c r="I26" s="261">
        <v>0.09</v>
      </c>
    </row>
    <row r="27" spans="1:9" ht="15" customHeight="1" thickBot="1" x14ac:dyDescent="0.3">
      <c r="A27" s="226"/>
      <c r="B27" s="262" t="s">
        <v>2428</v>
      </c>
      <c r="C27" s="262"/>
      <c r="D27" s="262"/>
      <c r="E27" s="262"/>
      <c r="F27" s="258"/>
      <c r="G27" s="258"/>
      <c r="H27" s="263"/>
      <c r="I27" s="258">
        <v>0.05</v>
      </c>
    </row>
    <row r="28" spans="1:9" ht="15" customHeight="1" x14ac:dyDescent="0.35">
      <c r="A28" s="226"/>
      <c r="H28" s="256"/>
      <c r="I28" s="256"/>
    </row>
    <row r="29" spans="1:9" ht="15" customHeight="1" x14ac:dyDescent="0.35">
      <c r="A29" s="226"/>
      <c r="B29" s="234" t="s">
        <v>2429</v>
      </c>
      <c r="C29" s="234"/>
      <c r="D29" s="234"/>
      <c r="E29" s="234"/>
      <c r="F29" s="234"/>
      <c r="G29" s="234"/>
      <c r="H29" s="264"/>
      <c r="I29" s="264"/>
    </row>
    <row r="30" spans="1:9" ht="15" customHeight="1" x14ac:dyDescent="0.35">
      <c r="A30" s="226"/>
      <c r="B30" s="265" t="s">
        <v>2430</v>
      </c>
      <c r="C30" s="250"/>
      <c r="D30" s="250"/>
      <c r="E30" s="250"/>
      <c r="H30" s="252"/>
      <c r="I30" s="266">
        <v>763693097.07874966</v>
      </c>
    </row>
    <row r="31" spans="1:9" ht="15" customHeight="1" x14ac:dyDescent="0.35">
      <c r="A31" s="226"/>
      <c r="B31" s="265" t="s">
        <v>2431</v>
      </c>
      <c r="C31" s="250"/>
      <c r="D31" s="250"/>
      <c r="E31" s="250"/>
      <c r="H31" s="252"/>
      <c r="I31" s="266">
        <v>637457442.59730005</v>
      </c>
    </row>
    <row r="32" spans="1:9" ht="15" customHeight="1" x14ac:dyDescent="0.35">
      <c r="A32" s="226"/>
      <c r="B32" s="265" t="s">
        <v>2432</v>
      </c>
      <c r="C32" s="250"/>
      <c r="D32" s="250"/>
      <c r="E32" s="250"/>
      <c r="H32" s="252"/>
      <c r="I32" s="266" t="s">
        <v>2433</v>
      </c>
    </row>
    <row r="33" spans="1:9" ht="15" customHeight="1" x14ac:dyDescent="0.35">
      <c r="A33" s="226"/>
      <c r="B33" s="265" t="s">
        <v>2434</v>
      </c>
      <c r="C33" s="250"/>
      <c r="D33" s="250"/>
      <c r="E33" s="250"/>
      <c r="H33" s="252"/>
      <c r="I33" s="266" t="s">
        <v>2433</v>
      </c>
    </row>
    <row r="34" spans="1:9" ht="15" customHeight="1" x14ac:dyDescent="0.35">
      <c r="A34" s="226"/>
      <c r="B34" s="265" t="s">
        <v>2435</v>
      </c>
      <c r="C34" s="250"/>
      <c r="D34" s="250"/>
      <c r="E34" s="250"/>
      <c r="H34" s="252"/>
      <c r="I34" s="266" t="s">
        <v>2433</v>
      </c>
    </row>
    <row r="35" spans="1:9" ht="15" customHeight="1" x14ac:dyDescent="0.35">
      <c r="A35" s="226"/>
      <c r="B35" s="228" t="s">
        <v>2436</v>
      </c>
      <c r="I35" s="267" t="s">
        <v>2433</v>
      </c>
    </row>
    <row r="36" spans="1:9" ht="15" customHeight="1" x14ac:dyDescent="0.35">
      <c r="A36" s="226"/>
      <c r="B36" s="228" t="s">
        <v>2437</v>
      </c>
      <c r="I36" s="267" t="s">
        <v>2433</v>
      </c>
    </row>
    <row r="37" spans="1:9" ht="15" customHeight="1" x14ac:dyDescent="0.35">
      <c r="A37" s="226"/>
      <c r="B37" s="265" t="s">
        <v>2438</v>
      </c>
      <c r="C37" s="265"/>
      <c r="D37" s="265"/>
      <c r="E37" s="265"/>
      <c r="F37" s="265"/>
      <c r="G37" s="265"/>
      <c r="H37" s="265"/>
      <c r="I37" s="253" t="s">
        <v>2433</v>
      </c>
    </row>
    <row r="38" spans="1:9" ht="15" customHeight="1" thickBot="1" x14ac:dyDescent="0.4">
      <c r="A38" s="226"/>
      <c r="B38" s="268" t="s">
        <v>2439</v>
      </c>
      <c r="C38" s="268"/>
      <c r="D38" s="268"/>
      <c r="E38" s="268"/>
      <c r="F38" s="268"/>
      <c r="G38" s="268"/>
      <c r="H38" s="268"/>
      <c r="I38" s="269" t="s">
        <v>2433</v>
      </c>
    </row>
    <row r="39" spans="1:9" ht="15" customHeight="1" x14ac:dyDescent="0.35">
      <c r="A39" s="226"/>
      <c r="B39" s="265"/>
      <c r="C39" s="265"/>
      <c r="D39" s="265"/>
      <c r="E39" s="265"/>
      <c r="F39" s="265"/>
      <c r="G39" s="265"/>
      <c r="H39" s="270"/>
      <c r="I39" s="270"/>
    </row>
    <row r="40" spans="1:9" ht="15" customHeight="1" x14ac:dyDescent="0.35">
      <c r="A40" s="226"/>
      <c r="B40" s="234" t="s">
        <v>2440</v>
      </c>
      <c r="C40" s="240"/>
      <c r="D40" s="240"/>
      <c r="E40" s="240"/>
      <c r="F40" s="240"/>
      <c r="G40" s="240"/>
      <c r="H40" s="240"/>
      <c r="I40" s="240"/>
    </row>
    <row r="41" spans="1:9" ht="15" customHeight="1" x14ac:dyDescent="0.35">
      <c r="A41" s="226"/>
      <c r="B41" s="260" t="s">
        <v>2441</v>
      </c>
      <c r="C41" s="271"/>
      <c r="D41" s="271"/>
      <c r="E41" s="271"/>
      <c r="F41" s="271"/>
      <c r="G41" s="271"/>
      <c r="H41" s="270"/>
      <c r="I41" s="252"/>
    </row>
    <row r="42" spans="1:9" ht="15" customHeight="1" x14ac:dyDescent="0.35">
      <c r="A42" s="226"/>
      <c r="B42" s="250" t="s">
        <v>2442</v>
      </c>
      <c r="C42" s="271"/>
      <c r="D42" s="271"/>
      <c r="E42" s="271"/>
      <c r="F42" s="271"/>
      <c r="G42" s="271"/>
      <c r="H42" s="270"/>
      <c r="I42" s="252" t="s">
        <v>214</v>
      </c>
    </row>
    <row r="43" spans="1:9" ht="15" customHeight="1" x14ac:dyDescent="0.35">
      <c r="A43" s="226"/>
      <c r="B43" s="250" t="s">
        <v>2443</v>
      </c>
      <c r="C43" s="271"/>
      <c r="D43" s="271"/>
      <c r="E43" s="271"/>
      <c r="F43" s="271"/>
      <c r="G43" s="271"/>
      <c r="H43" s="270"/>
      <c r="I43" s="252" t="s">
        <v>214</v>
      </c>
    </row>
    <row r="44" spans="1:9" ht="15" customHeight="1" x14ac:dyDescent="0.35">
      <c r="A44" s="226"/>
      <c r="B44" s="250" t="s">
        <v>2444</v>
      </c>
      <c r="C44" s="271"/>
      <c r="D44" s="271"/>
      <c r="E44" s="271"/>
      <c r="F44" s="271"/>
      <c r="G44" s="271"/>
      <c r="H44" s="270"/>
      <c r="I44" s="252" t="s">
        <v>214</v>
      </c>
    </row>
    <row r="45" spans="1:9" ht="15" customHeight="1" thickBot="1" x14ac:dyDescent="0.3">
      <c r="A45" s="226"/>
      <c r="B45" s="262" t="s">
        <v>2445</v>
      </c>
      <c r="C45" s="262"/>
      <c r="D45" s="262"/>
      <c r="E45" s="262"/>
      <c r="F45" s="272"/>
      <c r="G45" s="272"/>
      <c r="H45" s="273"/>
      <c r="I45" s="269" t="s">
        <v>2400</v>
      </c>
    </row>
    <row r="46" spans="1:9" ht="15" customHeight="1" x14ac:dyDescent="0.35">
      <c r="A46" s="226"/>
      <c r="H46" s="256"/>
      <c r="I46" s="256"/>
    </row>
    <row r="47" spans="1:9" ht="15" customHeight="1" x14ac:dyDescent="0.35">
      <c r="A47" s="226"/>
      <c r="B47" s="234" t="s">
        <v>2446</v>
      </c>
      <c r="C47" s="240"/>
      <c r="D47" s="240"/>
      <c r="E47" s="240"/>
      <c r="F47" s="240"/>
      <c r="G47" s="240"/>
      <c r="H47" s="240"/>
      <c r="I47" s="240"/>
    </row>
    <row r="48" spans="1:9" ht="15" customHeight="1" x14ac:dyDescent="0.35">
      <c r="A48" s="226"/>
      <c r="B48" s="246" t="s">
        <v>2447</v>
      </c>
      <c r="C48" s="246"/>
      <c r="D48" s="246"/>
      <c r="E48" s="246"/>
    </row>
    <row r="49" spans="1:9" ht="15" customHeight="1" x14ac:dyDescent="0.35">
      <c r="A49" s="226"/>
      <c r="B49" s="228" t="s">
        <v>1494</v>
      </c>
      <c r="G49" s="274"/>
      <c r="H49" s="274"/>
      <c r="I49" s="274">
        <v>443</v>
      </c>
    </row>
    <row r="50" spans="1:9" ht="15" customHeight="1" x14ac:dyDescent="0.35">
      <c r="A50" s="226"/>
      <c r="B50" s="228" t="s">
        <v>2448</v>
      </c>
      <c r="G50" s="275"/>
      <c r="I50" s="275">
        <v>1396102967.5</v>
      </c>
    </row>
    <row r="51" spans="1:9" ht="15" customHeight="1" x14ac:dyDescent="0.35">
      <c r="A51" s="226"/>
      <c r="B51" s="228" t="s">
        <v>2449</v>
      </c>
      <c r="G51" s="275"/>
      <c r="I51" s="275">
        <v>809680540.88</v>
      </c>
    </row>
    <row r="52" spans="1:9" ht="15" customHeight="1" x14ac:dyDescent="0.35">
      <c r="A52" s="226"/>
      <c r="B52" s="228" t="s">
        <v>2450</v>
      </c>
      <c r="G52" s="275"/>
      <c r="I52" s="275">
        <v>3151473.97</v>
      </c>
    </row>
    <row r="53" spans="1:9" ht="15" customHeight="1" x14ac:dyDescent="0.35">
      <c r="A53" s="226"/>
      <c r="B53" s="228" t="s">
        <v>2451</v>
      </c>
      <c r="G53" s="275"/>
      <c r="I53" s="275">
        <v>1827721.31</v>
      </c>
    </row>
    <row r="54" spans="1:9" ht="15" customHeight="1" x14ac:dyDescent="0.35">
      <c r="A54" s="226"/>
      <c r="B54" s="228" t="s">
        <v>2452</v>
      </c>
      <c r="G54" s="276"/>
      <c r="H54" s="228"/>
      <c r="I54" s="275">
        <v>316026053.67999995</v>
      </c>
    </row>
    <row r="55" spans="1:9" ht="15" customHeight="1" x14ac:dyDescent="0.35">
      <c r="A55" s="226"/>
      <c r="B55" s="228" t="s">
        <v>2453</v>
      </c>
      <c r="G55" s="277"/>
      <c r="I55" s="276">
        <v>0.3903095575651695</v>
      </c>
    </row>
    <row r="56" spans="1:9" ht="15" customHeight="1" x14ac:dyDescent="0.35">
      <c r="A56" s="226"/>
      <c r="B56" s="228" t="s">
        <v>2454</v>
      </c>
      <c r="G56" s="276"/>
      <c r="H56" s="228"/>
      <c r="I56" s="275">
        <v>410002579.14999992</v>
      </c>
    </row>
    <row r="57" spans="1:9" ht="15" customHeight="1" x14ac:dyDescent="0.35">
      <c r="A57" s="226"/>
      <c r="B57" s="228" t="s">
        <v>2455</v>
      </c>
      <c r="G57" s="277"/>
      <c r="H57" s="277"/>
      <c r="I57" s="276">
        <v>0.50637573518117318</v>
      </c>
    </row>
    <row r="58" spans="1:9" ht="15" customHeight="1" x14ac:dyDescent="0.35">
      <c r="A58" s="226"/>
      <c r="B58" s="228" t="s">
        <v>2456</v>
      </c>
      <c r="G58" s="275"/>
      <c r="H58" s="275"/>
      <c r="I58" s="274">
        <v>80.7</v>
      </c>
    </row>
    <row r="59" spans="1:9" ht="15" customHeight="1" x14ac:dyDescent="0.35">
      <c r="A59" s="226"/>
      <c r="B59" s="228" t="s">
        <v>2457</v>
      </c>
      <c r="G59" s="275"/>
      <c r="H59" s="275"/>
      <c r="I59" s="274">
        <v>122</v>
      </c>
    </row>
    <row r="60" spans="1:9" ht="15" customHeight="1" x14ac:dyDescent="0.35">
      <c r="A60" s="226"/>
      <c r="B60" s="228" t="s">
        <v>2458</v>
      </c>
      <c r="G60" s="277"/>
      <c r="H60" s="277"/>
      <c r="I60" s="277">
        <v>2.7969999999999998E-2</v>
      </c>
    </row>
    <row r="61" spans="1:9" ht="15" customHeight="1" x14ac:dyDescent="0.35">
      <c r="A61" s="226"/>
      <c r="B61" s="228" t="s">
        <v>2459</v>
      </c>
      <c r="G61" s="277"/>
      <c r="H61" s="277"/>
      <c r="I61" s="277">
        <v>9.0399999999999994E-3</v>
      </c>
    </row>
    <row r="62" spans="1:9" ht="15" customHeight="1" thickBot="1" x14ac:dyDescent="0.4">
      <c r="A62" s="226"/>
      <c r="B62" s="228" t="s">
        <v>2460</v>
      </c>
      <c r="G62" s="278"/>
      <c r="H62" s="277"/>
      <c r="I62" s="278">
        <v>54190</v>
      </c>
    </row>
    <row r="63" spans="1:9" ht="15" customHeight="1" x14ac:dyDescent="0.35">
      <c r="A63" s="226"/>
      <c r="B63" s="279" t="s">
        <v>2461</v>
      </c>
      <c r="C63" s="279"/>
      <c r="D63" s="279"/>
      <c r="E63" s="279"/>
      <c r="F63" s="280" t="s">
        <v>765</v>
      </c>
      <c r="G63" s="280" t="s">
        <v>2462</v>
      </c>
      <c r="H63" s="280" t="s">
        <v>2463</v>
      </c>
      <c r="I63" s="280" t="s">
        <v>2464</v>
      </c>
    </row>
    <row r="64" spans="1:9" ht="15" customHeight="1" x14ac:dyDescent="0.35">
      <c r="A64" s="226"/>
      <c r="B64" s="228" t="s">
        <v>2465</v>
      </c>
      <c r="F64" s="281">
        <v>33</v>
      </c>
      <c r="G64" s="267">
        <v>7.4492099322799099E-2</v>
      </c>
      <c r="H64" s="282">
        <v>169005443.59</v>
      </c>
      <c r="I64" s="267">
        <v>0.20873101804610089</v>
      </c>
    </row>
    <row r="65" spans="1:9" ht="15" customHeight="1" thickBot="1" x14ac:dyDescent="0.4">
      <c r="A65" s="226"/>
      <c r="B65" s="237" t="s">
        <v>2415</v>
      </c>
      <c r="C65" s="237"/>
      <c r="D65" s="237"/>
      <c r="E65" s="237"/>
      <c r="F65" s="283">
        <v>410</v>
      </c>
      <c r="G65" s="267">
        <v>0.9255079006772009</v>
      </c>
      <c r="H65" s="284">
        <v>640675097.28999996</v>
      </c>
      <c r="I65" s="267">
        <v>0.79126898195389905</v>
      </c>
    </row>
    <row r="66" spans="1:9" ht="15" customHeight="1" x14ac:dyDescent="0.35">
      <c r="A66" s="226"/>
      <c r="B66" s="279" t="s">
        <v>2466</v>
      </c>
      <c r="C66" s="285"/>
      <c r="D66" s="285"/>
      <c r="E66" s="286"/>
      <c r="F66" s="287" t="s">
        <v>765</v>
      </c>
      <c r="G66" s="280" t="s">
        <v>2462</v>
      </c>
      <c r="H66" s="280" t="s">
        <v>2463</v>
      </c>
      <c r="I66" s="280" t="s">
        <v>2464</v>
      </c>
    </row>
    <row r="67" spans="1:9" ht="15" customHeight="1" x14ac:dyDescent="0.35">
      <c r="A67" s="226"/>
      <c r="B67" s="228" t="s">
        <v>2467</v>
      </c>
      <c r="C67" s="286"/>
      <c r="D67" s="286"/>
      <c r="E67" s="286"/>
      <c r="F67" s="288">
        <v>177</v>
      </c>
      <c r="G67" s="270">
        <v>0.39954853273137697</v>
      </c>
      <c r="H67" s="282">
        <v>120333536.2</v>
      </c>
      <c r="I67" s="270">
        <v>0.1486185354895842</v>
      </c>
    </row>
    <row r="68" spans="1:9" ht="15" customHeight="1" x14ac:dyDescent="0.35">
      <c r="A68" s="226"/>
      <c r="B68" s="228" t="s">
        <v>2468</v>
      </c>
      <c r="C68" s="286"/>
      <c r="D68" s="286"/>
      <c r="E68" s="286"/>
      <c r="F68" s="288">
        <v>5</v>
      </c>
      <c r="G68" s="270">
        <v>1.1286681715575621E-2</v>
      </c>
      <c r="H68" s="282">
        <v>117500000</v>
      </c>
      <c r="I68" s="270">
        <v>0.14511896243955094</v>
      </c>
    </row>
    <row r="69" spans="1:9" ht="15" customHeight="1" x14ac:dyDescent="0.35">
      <c r="A69" s="226"/>
      <c r="B69" s="228" t="s">
        <v>2469</v>
      </c>
      <c r="C69" s="286"/>
      <c r="D69" s="286"/>
      <c r="E69" s="286"/>
      <c r="F69" s="288">
        <v>0</v>
      </c>
      <c r="G69" s="270">
        <v>0</v>
      </c>
      <c r="H69" s="282">
        <v>0</v>
      </c>
      <c r="I69" s="270">
        <v>0</v>
      </c>
    </row>
    <row r="70" spans="1:9" ht="15" customHeight="1" x14ac:dyDescent="0.35">
      <c r="A70" s="226"/>
      <c r="B70" s="228" t="s">
        <v>2470</v>
      </c>
      <c r="C70" s="286"/>
      <c r="D70" s="286"/>
      <c r="E70" s="286"/>
      <c r="F70" s="288">
        <v>0</v>
      </c>
      <c r="G70" s="270">
        <v>0</v>
      </c>
      <c r="H70" s="282">
        <v>0</v>
      </c>
      <c r="I70" s="270">
        <v>0</v>
      </c>
    </row>
    <row r="71" spans="1:9" ht="15" customHeight="1" x14ac:dyDescent="0.35">
      <c r="A71" s="226"/>
      <c r="B71" s="228" t="s">
        <v>2471</v>
      </c>
      <c r="C71" s="286"/>
      <c r="D71" s="286"/>
      <c r="E71" s="286"/>
      <c r="F71" s="288">
        <v>0</v>
      </c>
      <c r="G71" s="270">
        <v>0</v>
      </c>
      <c r="H71" s="282">
        <v>0</v>
      </c>
      <c r="I71" s="270">
        <v>0</v>
      </c>
    </row>
    <row r="72" spans="1:9" ht="15" customHeight="1" thickBot="1" x14ac:dyDescent="0.4">
      <c r="A72" s="226"/>
      <c r="B72" s="242" t="s">
        <v>2472</v>
      </c>
      <c r="C72" s="289"/>
      <c r="D72" s="289"/>
      <c r="E72" s="289"/>
      <c r="F72" s="290">
        <v>261</v>
      </c>
      <c r="G72" s="291">
        <v>0.58916478555304741</v>
      </c>
      <c r="H72" s="292">
        <v>571847004.67999995</v>
      </c>
      <c r="I72" s="291">
        <v>0.70626250207086483</v>
      </c>
    </row>
    <row r="73" spans="1:9" ht="15" customHeight="1" thickBot="1" x14ac:dyDescent="0.4">
      <c r="A73" s="226"/>
      <c r="B73" s="234" t="s">
        <v>2473</v>
      </c>
      <c r="C73" s="240"/>
      <c r="D73" s="240"/>
      <c r="E73" s="240"/>
      <c r="F73" s="240"/>
      <c r="G73" s="240"/>
      <c r="H73" s="240"/>
      <c r="I73" s="240"/>
    </row>
    <row r="74" spans="1:9" ht="15" customHeight="1" x14ac:dyDescent="0.35">
      <c r="A74" s="226"/>
      <c r="B74" s="279" t="s">
        <v>2474</v>
      </c>
      <c r="C74" s="279"/>
      <c r="D74" s="279"/>
      <c r="E74" s="279"/>
      <c r="F74" s="280" t="s">
        <v>765</v>
      </c>
      <c r="G74" s="280" t="s">
        <v>2462</v>
      </c>
      <c r="H74" s="280" t="s">
        <v>2463</v>
      </c>
      <c r="I74" s="280" t="s">
        <v>2464</v>
      </c>
    </row>
    <row r="75" spans="1:9" ht="15" customHeight="1" x14ac:dyDescent="0.35">
      <c r="A75" s="226"/>
      <c r="B75" s="228" t="s">
        <v>2475</v>
      </c>
      <c r="F75" s="281">
        <v>0</v>
      </c>
      <c r="G75" s="267">
        <v>0</v>
      </c>
      <c r="H75" s="282">
        <v>0</v>
      </c>
      <c r="I75" s="267">
        <v>0</v>
      </c>
    </row>
    <row r="76" spans="1:9" ht="15" customHeight="1" x14ac:dyDescent="0.35">
      <c r="A76" s="226"/>
      <c r="B76" s="228" t="s">
        <v>2476</v>
      </c>
      <c r="F76" s="281">
        <v>2</v>
      </c>
      <c r="G76" s="267">
        <v>4.5146726862302479E-3</v>
      </c>
      <c r="H76" s="282">
        <v>57312500.259999998</v>
      </c>
      <c r="I76" s="267">
        <v>7.07840899791293E-2</v>
      </c>
    </row>
    <row r="77" spans="1:9" ht="15" customHeight="1" x14ac:dyDescent="0.35">
      <c r="A77" s="226"/>
      <c r="B77" s="228" t="s">
        <v>2477</v>
      </c>
      <c r="F77" s="281">
        <v>3</v>
      </c>
      <c r="G77" s="267">
        <v>6.7720090293453723E-3</v>
      </c>
      <c r="H77" s="282">
        <v>20949999.620000001</v>
      </c>
      <c r="I77" s="267">
        <v>2.5874401769901162E-2</v>
      </c>
    </row>
    <row r="78" spans="1:9" ht="15" customHeight="1" x14ac:dyDescent="0.35">
      <c r="A78" s="226"/>
      <c r="B78" s="228" t="s">
        <v>2478</v>
      </c>
      <c r="F78" s="281">
        <v>0</v>
      </c>
      <c r="G78" s="267">
        <v>0</v>
      </c>
      <c r="H78" s="282">
        <v>0</v>
      </c>
      <c r="I78" s="267">
        <v>0</v>
      </c>
    </row>
    <row r="79" spans="1:9" ht="15" customHeight="1" x14ac:dyDescent="0.35">
      <c r="A79" s="226"/>
      <c r="B79" s="228" t="s">
        <v>2479</v>
      </c>
      <c r="F79" s="281">
        <v>3</v>
      </c>
      <c r="G79" s="267">
        <v>6.7720090293453723E-3</v>
      </c>
      <c r="H79" s="282">
        <v>2918697.7</v>
      </c>
      <c r="I79" s="267">
        <v>3.6047521863719467E-3</v>
      </c>
    </row>
    <row r="80" spans="1:9" ht="15" customHeight="1" x14ac:dyDescent="0.35">
      <c r="A80" s="226"/>
      <c r="B80" s="228" t="s">
        <v>2480</v>
      </c>
      <c r="F80" s="281">
        <v>3</v>
      </c>
      <c r="G80" s="267">
        <v>6.7720090293453723E-3</v>
      </c>
      <c r="H80" s="282">
        <v>21108838.199999999</v>
      </c>
      <c r="I80" s="267">
        <v>2.6070576152241343E-2</v>
      </c>
    </row>
    <row r="81" spans="1:9" ht="15" customHeight="1" x14ac:dyDescent="0.35">
      <c r="A81" s="226"/>
      <c r="B81" s="228" t="s">
        <v>2481</v>
      </c>
      <c r="F81" s="281">
        <v>17</v>
      </c>
      <c r="G81" s="267">
        <v>3.8374717832957109E-2</v>
      </c>
      <c r="H81" s="282">
        <v>17952609.399999999</v>
      </c>
      <c r="I81" s="267">
        <v>2.2172459993281095E-2</v>
      </c>
    </row>
    <row r="82" spans="1:9" ht="15" customHeight="1" x14ac:dyDescent="0.35">
      <c r="A82" s="226"/>
      <c r="B82" s="228" t="s">
        <v>2482</v>
      </c>
      <c r="F82" s="281">
        <v>28</v>
      </c>
      <c r="G82" s="267">
        <v>6.320541760722348E-2</v>
      </c>
      <c r="H82" s="282">
        <v>120543720.3</v>
      </c>
      <c r="I82" s="267">
        <v>0.14887812441310155</v>
      </c>
    </row>
    <row r="83" spans="1:9" ht="15" customHeight="1" x14ac:dyDescent="0.35">
      <c r="A83" s="226"/>
      <c r="B83" s="228" t="s">
        <v>2483</v>
      </c>
      <c r="F83" s="281">
        <v>30</v>
      </c>
      <c r="G83" s="267">
        <v>6.772009029345373E-2</v>
      </c>
      <c r="H83" s="282">
        <v>118835963.7</v>
      </c>
      <c r="I83" s="267">
        <v>0.14676895108636714</v>
      </c>
    </row>
    <row r="84" spans="1:9" ht="15" customHeight="1" thickBot="1" x14ac:dyDescent="0.4">
      <c r="A84" s="226"/>
      <c r="B84" s="242" t="s">
        <v>2484</v>
      </c>
      <c r="C84" s="242"/>
      <c r="D84" s="242"/>
      <c r="E84" s="242"/>
      <c r="F84" s="293">
        <v>357</v>
      </c>
      <c r="G84" s="291">
        <v>0.80586907449209932</v>
      </c>
      <c r="H84" s="292">
        <v>450058211.69999999</v>
      </c>
      <c r="I84" s="291">
        <v>0.55584664441960641</v>
      </c>
    </row>
    <row r="85" spans="1:9" ht="15" customHeight="1" x14ac:dyDescent="0.35">
      <c r="A85" s="226"/>
      <c r="B85" s="246" t="s">
        <v>2485</v>
      </c>
      <c r="C85" s="246"/>
      <c r="D85" s="246"/>
      <c r="E85" s="246"/>
      <c r="F85" s="287" t="s">
        <v>765</v>
      </c>
      <c r="G85" s="287" t="s">
        <v>2462</v>
      </c>
      <c r="H85" s="287" t="s">
        <v>2463</v>
      </c>
      <c r="I85" s="287" t="s">
        <v>2464</v>
      </c>
    </row>
    <row r="86" spans="1:9" ht="15" customHeight="1" x14ac:dyDescent="0.35">
      <c r="A86" s="226"/>
      <c r="B86" s="228" t="s">
        <v>2475</v>
      </c>
      <c r="F86" s="281">
        <v>13</v>
      </c>
      <c r="G86" s="267">
        <v>2.9345372460496615E-2</v>
      </c>
      <c r="H86" s="282">
        <v>208404.42</v>
      </c>
      <c r="I86" s="267">
        <v>2.5739092083588424E-4</v>
      </c>
    </row>
    <row r="87" spans="1:9" ht="15" customHeight="1" x14ac:dyDescent="0.35">
      <c r="A87" s="226"/>
      <c r="B87" s="228" t="s">
        <v>2476</v>
      </c>
      <c r="F87" s="281">
        <v>10</v>
      </c>
      <c r="G87" s="267">
        <v>2.2573363431151242E-2</v>
      </c>
      <c r="H87" s="282">
        <v>26243895.600000001</v>
      </c>
      <c r="I87" s="267">
        <v>3.2412654466756563E-2</v>
      </c>
    </row>
    <row r="88" spans="1:9" ht="15" customHeight="1" x14ac:dyDescent="0.35">
      <c r="A88" s="226"/>
      <c r="B88" s="228" t="s">
        <v>2486</v>
      </c>
      <c r="F88" s="281">
        <v>25</v>
      </c>
      <c r="G88" s="267">
        <v>5.6433408577878104E-2</v>
      </c>
      <c r="H88" s="282">
        <v>1434712.81</v>
      </c>
      <c r="I88" s="267">
        <v>1.7719492288164474E-3</v>
      </c>
    </row>
    <row r="89" spans="1:9" ht="15" customHeight="1" x14ac:dyDescent="0.35">
      <c r="A89" s="226"/>
      <c r="B89" s="228" t="s">
        <v>2479</v>
      </c>
      <c r="F89" s="281">
        <v>33</v>
      </c>
      <c r="G89" s="267">
        <v>7.4492099322799099E-2</v>
      </c>
      <c r="H89" s="282">
        <v>13981886.949999999</v>
      </c>
      <c r="I89" s="267">
        <v>1.7268399379839126E-2</v>
      </c>
    </row>
    <row r="90" spans="1:9" ht="15" customHeight="1" x14ac:dyDescent="0.35">
      <c r="A90" s="226"/>
      <c r="B90" s="228" t="s">
        <v>2480</v>
      </c>
      <c r="F90" s="281">
        <v>23</v>
      </c>
      <c r="G90" s="267">
        <v>5.1918735891647853E-2</v>
      </c>
      <c r="H90" s="282">
        <v>8294687.7599999998</v>
      </c>
      <c r="I90" s="267">
        <v>1.0244395587159514E-2</v>
      </c>
    </row>
    <row r="91" spans="1:9" ht="15" customHeight="1" x14ac:dyDescent="0.35">
      <c r="A91" s="226"/>
      <c r="B91" s="228" t="s">
        <v>2481</v>
      </c>
      <c r="F91" s="281">
        <v>31</v>
      </c>
      <c r="G91" s="267">
        <v>6.9977426636568849E-2</v>
      </c>
      <c r="H91" s="282">
        <v>30517964.359999999</v>
      </c>
      <c r="I91" s="267">
        <v>3.7691364456939519E-2</v>
      </c>
    </row>
    <row r="92" spans="1:9" ht="15" customHeight="1" x14ac:dyDescent="0.35">
      <c r="A92" s="226"/>
      <c r="B92" s="228" t="s">
        <v>2482</v>
      </c>
      <c r="F92" s="281">
        <v>38</v>
      </c>
      <c r="G92" s="267">
        <v>8.5778781038374718E-2</v>
      </c>
      <c r="H92" s="282">
        <v>13817278.470000001</v>
      </c>
      <c r="I92" s="267">
        <v>1.7065098853657413E-2</v>
      </c>
    </row>
    <row r="93" spans="1:9" ht="15" customHeight="1" x14ac:dyDescent="0.35">
      <c r="A93" s="226"/>
      <c r="B93" s="228" t="s">
        <v>2483</v>
      </c>
      <c r="F93" s="281">
        <v>49</v>
      </c>
      <c r="G93" s="267">
        <v>0.11060948081264109</v>
      </c>
      <c r="H93" s="282">
        <v>63295771.109999999</v>
      </c>
      <c r="I93" s="267">
        <v>7.81737585556979E-2</v>
      </c>
    </row>
    <row r="94" spans="1:9" ht="15" customHeight="1" x14ac:dyDescent="0.35">
      <c r="A94" s="226"/>
      <c r="B94" s="228" t="s">
        <v>2487</v>
      </c>
      <c r="F94" s="281">
        <v>27</v>
      </c>
      <c r="G94" s="267">
        <v>6.0948081264108354E-2</v>
      </c>
      <c r="H94" s="282">
        <v>49789824.539999999</v>
      </c>
      <c r="I94" s="267">
        <v>6.1493171721634814E-2</v>
      </c>
    </row>
    <row r="95" spans="1:9" ht="15" customHeight="1" x14ac:dyDescent="0.35">
      <c r="A95" s="226"/>
      <c r="B95" s="228" t="s">
        <v>2488</v>
      </c>
      <c r="F95" s="281">
        <v>21</v>
      </c>
      <c r="G95" s="267">
        <v>4.740406320541761E-2</v>
      </c>
      <c r="H95" s="282">
        <v>70541069.189999998</v>
      </c>
      <c r="I95" s="267">
        <v>8.7122100172164874E-2</v>
      </c>
    </row>
    <row r="96" spans="1:9" ht="15" customHeight="1" x14ac:dyDescent="0.35">
      <c r="A96" s="226"/>
      <c r="B96" s="228" t="s">
        <v>2489</v>
      </c>
      <c r="F96" s="281">
        <v>15</v>
      </c>
      <c r="G96" s="267">
        <v>3.3860045146726865E-2</v>
      </c>
      <c r="H96" s="282">
        <v>31866910.079999998</v>
      </c>
      <c r="I96" s="267">
        <v>3.9357386612460139E-2</v>
      </c>
    </row>
    <row r="97" spans="1:9" ht="15" customHeight="1" x14ac:dyDescent="0.35">
      <c r="A97" s="226"/>
      <c r="B97" s="228" t="s">
        <v>2490</v>
      </c>
      <c r="F97" s="281">
        <v>16</v>
      </c>
      <c r="G97" s="267">
        <v>3.6117381489841983E-2</v>
      </c>
      <c r="H97" s="282">
        <v>28943094.300000001</v>
      </c>
      <c r="I97" s="267">
        <v>3.5746313315796432E-2</v>
      </c>
    </row>
    <row r="98" spans="1:9" ht="15" customHeight="1" x14ac:dyDescent="0.35">
      <c r="A98" s="226"/>
      <c r="B98" s="228" t="s">
        <v>2491</v>
      </c>
      <c r="F98" s="281">
        <v>18</v>
      </c>
      <c r="G98" s="267">
        <v>4.0632054176072234E-2</v>
      </c>
      <c r="H98" s="282">
        <v>65707384.729999997</v>
      </c>
      <c r="I98" s="267">
        <v>8.115223401390631E-2</v>
      </c>
    </row>
    <row r="99" spans="1:9" ht="15" customHeight="1" thickBot="1" x14ac:dyDescent="0.4">
      <c r="A99" s="226"/>
      <c r="B99" s="242" t="s">
        <v>2492</v>
      </c>
      <c r="C99" s="242"/>
      <c r="D99" s="242"/>
      <c r="E99" s="242"/>
      <c r="F99" s="293">
        <v>124</v>
      </c>
      <c r="G99" s="291">
        <v>0.27990970654627539</v>
      </c>
      <c r="H99" s="292">
        <v>405037656.56</v>
      </c>
      <c r="I99" s="291">
        <v>0.50024378271433501</v>
      </c>
    </row>
    <row r="100" spans="1:9" ht="15" customHeight="1" x14ac:dyDescent="0.35">
      <c r="A100" s="226"/>
      <c r="B100" s="246" t="s">
        <v>2493</v>
      </c>
      <c r="C100" s="246"/>
      <c r="D100" s="246"/>
      <c r="E100" s="246"/>
      <c r="F100" s="280" t="s">
        <v>765</v>
      </c>
      <c r="G100" s="287" t="s">
        <v>2462</v>
      </c>
      <c r="H100" s="280" t="s">
        <v>2463</v>
      </c>
      <c r="I100" s="280" t="s">
        <v>2464</v>
      </c>
    </row>
    <row r="101" spans="1:9" ht="15" customHeight="1" x14ac:dyDescent="0.35">
      <c r="A101" s="226"/>
      <c r="B101" s="228" t="s">
        <v>2494</v>
      </c>
      <c r="F101" s="281">
        <v>8</v>
      </c>
      <c r="G101" s="267">
        <v>1.8058690744920992E-2</v>
      </c>
      <c r="H101" s="282">
        <v>172751445.21000001</v>
      </c>
      <c r="I101" s="267">
        <v>0.21335753607496283</v>
      </c>
    </row>
    <row r="102" spans="1:9" ht="15" customHeight="1" x14ac:dyDescent="0.35">
      <c r="A102" s="226"/>
      <c r="B102" s="228" t="s">
        <v>2495</v>
      </c>
      <c r="F102" s="281">
        <v>434</v>
      </c>
      <c r="G102" s="267">
        <v>0.97968397291196385</v>
      </c>
      <c r="H102" s="282">
        <v>574302544.30999994</v>
      </c>
      <c r="I102" s="267">
        <v>0.70929522856733118</v>
      </c>
    </row>
    <row r="103" spans="1:9" ht="15" customHeight="1" thickBot="1" x14ac:dyDescent="0.4">
      <c r="A103" s="226"/>
      <c r="B103" s="237" t="s">
        <v>2496</v>
      </c>
      <c r="F103" s="281">
        <v>1</v>
      </c>
      <c r="G103" s="267">
        <v>2.257336343115124E-3</v>
      </c>
      <c r="H103" s="282">
        <v>62626551.359999999</v>
      </c>
      <c r="I103" s="267">
        <v>7.7347235357705935E-2</v>
      </c>
    </row>
    <row r="104" spans="1:9" ht="15" customHeight="1" x14ac:dyDescent="0.35">
      <c r="A104" s="226"/>
      <c r="B104" s="246" t="s">
        <v>2497</v>
      </c>
      <c r="C104" s="294"/>
      <c r="D104" s="294"/>
      <c r="E104" s="294"/>
      <c r="F104" s="280" t="s">
        <v>765</v>
      </c>
      <c r="G104" s="280" t="s">
        <v>2462</v>
      </c>
      <c r="H104" s="280" t="s">
        <v>2463</v>
      </c>
      <c r="I104" s="280" t="s">
        <v>2464</v>
      </c>
    </row>
    <row r="105" spans="1:9" ht="15" customHeight="1" x14ac:dyDescent="0.35">
      <c r="A105" s="226"/>
      <c r="B105" s="228" t="s">
        <v>2498</v>
      </c>
      <c r="F105" s="295">
        <v>1</v>
      </c>
      <c r="G105" s="270">
        <v>2.257336343115124E-3</v>
      </c>
      <c r="H105" s="266">
        <v>62626551.359999999</v>
      </c>
      <c r="I105" s="270">
        <v>7.7347235357705935E-2</v>
      </c>
    </row>
    <row r="106" spans="1:9" ht="15" customHeight="1" x14ac:dyDescent="0.35">
      <c r="A106" s="226"/>
      <c r="B106" s="228" t="s">
        <v>2499</v>
      </c>
      <c r="F106" s="295">
        <v>1</v>
      </c>
      <c r="G106" s="270">
        <v>2.257336343115124E-3</v>
      </c>
      <c r="H106" s="266">
        <v>10493792.49</v>
      </c>
      <c r="I106" s="270">
        <v>1.2960410878338312E-2</v>
      </c>
    </row>
    <row r="107" spans="1:9" ht="15" customHeight="1" x14ac:dyDescent="0.35">
      <c r="A107" s="226"/>
      <c r="B107" s="228" t="s">
        <v>2500</v>
      </c>
      <c r="F107" s="295">
        <v>7</v>
      </c>
      <c r="G107" s="270">
        <v>1.580135440180587E-2</v>
      </c>
      <c r="H107" s="266">
        <v>162257652.72</v>
      </c>
      <c r="I107" s="270">
        <v>0.2003971251966245</v>
      </c>
    </row>
    <row r="108" spans="1:9" ht="15" customHeight="1" thickBot="1" x14ac:dyDescent="0.4">
      <c r="A108" s="226"/>
      <c r="B108" s="228" t="s">
        <v>2501</v>
      </c>
      <c r="F108" s="281">
        <v>434</v>
      </c>
      <c r="G108" s="270">
        <v>0.97968397291196385</v>
      </c>
      <c r="H108" s="282">
        <v>574302544.30999994</v>
      </c>
      <c r="I108" s="270">
        <v>0.70929522856733118</v>
      </c>
    </row>
    <row r="109" spans="1:9" ht="15" customHeight="1" x14ac:dyDescent="0.35">
      <c r="A109" s="226"/>
      <c r="B109" s="279" t="s">
        <v>2502</v>
      </c>
      <c r="C109" s="279"/>
      <c r="D109" s="279"/>
      <c r="E109" s="279"/>
      <c r="F109" s="280" t="s">
        <v>765</v>
      </c>
      <c r="G109" s="280" t="s">
        <v>2462</v>
      </c>
      <c r="H109" s="280" t="s">
        <v>2463</v>
      </c>
      <c r="I109" s="280" t="s">
        <v>2464</v>
      </c>
    </row>
    <row r="110" spans="1:9" ht="15" customHeight="1" x14ac:dyDescent="0.35">
      <c r="A110" s="226"/>
      <c r="B110" s="246" t="s">
        <v>738</v>
      </c>
      <c r="C110" s="246"/>
      <c r="D110" s="246"/>
      <c r="E110" s="246"/>
      <c r="F110" s="296">
        <v>443</v>
      </c>
      <c r="G110" s="297">
        <v>1</v>
      </c>
      <c r="H110" s="298">
        <v>809680540.88</v>
      </c>
      <c r="I110" s="297">
        <v>1</v>
      </c>
    </row>
    <row r="111" spans="1:9" ht="15" customHeight="1" x14ac:dyDescent="0.35">
      <c r="A111" s="226"/>
      <c r="B111" s="250" t="s">
        <v>2378</v>
      </c>
      <c r="F111" s="281">
        <v>39</v>
      </c>
      <c r="G111" s="267">
        <v>8.8036117381489837E-2</v>
      </c>
      <c r="H111" s="281">
        <v>216163360.62</v>
      </c>
      <c r="I111" s="267">
        <v>0.26697363923932665</v>
      </c>
    </row>
    <row r="112" spans="1:9" ht="15" customHeight="1" x14ac:dyDescent="0.35">
      <c r="A112" s="226"/>
      <c r="B112" s="250" t="s">
        <v>2503</v>
      </c>
      <c r="F112" s="281">
        <v>18</v>
      </c>
      <c r="G112" s="267">
        <v>4.0632054176072234E-2</v>
      </c>
      <c r="H112" s="281">
        <v>168557833.69</v>
      </c>
      <c r="I112" s="267">
        <v>0.20817819520128666</v>
      </c>
    </row>
    <row r="113" spans="1:9" ht="15" customHeight="1" x14ac:dyDescent="0.35">
      <c r="A113" s="226"/>
      <c r="B113" s="250" t="s">
        <v>2504</v>
      </c>
      <c r="F113" s="281">
        <v>170</v>
      </c>
      <c r="G113" s="267">
        <v>0.38374717832957111</v>
      </c>
      <c r="H113" s="281">
        <v>158883226.94</v>
      </c>
      <c r="I113" s="267">
        <v>0.1962295237666426</v>
      </c>
    </row>
    <row r="114" spans="1:9" ht="15" customHeight="1" x14ac:dyDescent="0.35">
      <c r="A114" s="226"/>
      <c r="B114" s="250" t="s">
        <v>2505</v>
      </c>
      <c r="F114" s="281">
        <v>124</v>
      </c>
      <c r="G114" s="267">
        <v>0.27990970654627539</v>
      </c>
      <c r="H114" s="281">
        <v>150502691.5</v>
      </c>
      <c r="I114" s="267">
        <v>0.18587910157310486</v>
      </c>
    </row>
    <row r="115" spans="1:9" ht="15" customHeight="1" x14ac:dyDescent="0.35">
      <c r="A115" s="226"/>
      <c r="B115" s="250" t="s">
        <v>2380</v>
      </c>
      <c r="F115" s="281">
        <v>66</v>
      </c>
      <c r="G115" s="267">
        <v>0.1489841986455982</v>
      </c>
      <c r="H115" s="281">
        <v>56640315.539999999</v>
      </c>
      <c r="I115" s="267">
        <v>6.9953904880115506E-2</v>
      </c>
    </row>
    <row r="116" spans="1:9" ht="15" customHeight="1" x14ac:dyDescent="0.35">
      <c r="A116" s="226"/>
      <c r="B116" s="250" t="s">
        <v>2383</v>
      </c>
      <c r="F116" s="281">
        <v>21</v>
      </c>
      <c r="G116" s="267">
        <v>4.740406320541761E-2</v>
      </c>
      <c r="H116" s="281">
        <v>39510430.990000002</v>
      </c>
      <c r="I116" s="267">
        <v>4.8797555326027912E-2</v>
      </c>
    </row>
    <row r="117" spans="1:9" ht="15" customHeight="1" thickBot="1" x14ac:dyDescent="0.4">
      <c r="A117" s="226"/>
      <c r="B117" s="299" t="s">
        <v>2506</v>
      </c>
      <c r="C117" s="242"/>
      <c r="D117" s="242"/>
      <c r="E117" s="237"/>
      <c r="F117" s="281">
        <v>5</v>
      </c>
      <c r="G117" s="291">
        <v>1.1286681715575621E-2</v>
      </c>
      <c r="H117" s="281">
        <v>19422681.600000001</v>
      </c>
      <c r="I117" s="267">
        <v>2.3988080013495807E-2</v>
      </c>
    </row>
    <row r="118" spans="1:9" ht="15" customHeight="1" x14ac:dyDescent="0.35">
      <c r="A118" s="226"/>
      <c r="B118" s="260" t="s">
        <v>2507</v>
      </c>
      <c r="C118" s="260"/>
      <c r="D118" s="260"/>
      <c r="E118" s="260"/>
      <c r="F118" s="280" t="s">
        <v>765</v>
      </c>
      <c r="G118" s="287" t="s">
        <v>2462</v>
      </c>
      <c r="H118" s="280" t="s">
        <v>2463</v>
      </c>
      <c r="I118" s="280" t="s">
        <v>2464</v>
      </c>
    </row>
    <row r="119" spans="1:9" ht="15" customHeight="1" x14ac:dyDescent="0.35">
      <c r="A119" s="226"/>
      <c r="B119" s="265" t="s">
        <v>2508</v>
      </c>
      <c r="C119" s="265"/>
      <c r="D119" s="265"/>
      <c r="E119" s="265"/>
      <c r="F119" s="295">
        <v>0</v>
      </c>
      <c r="G119" s="270">
        <v>0</v>
      </c>
      <c r="H119" s="266">
        <v>0</v>
      </c>
      <c r="I119" s="270">
        <v>0</v>
      </c>
    </row>
    <row r="120" spans="1:9" ht="15" customHeight="1" x14ac:dyDescent="0.35">
      <c r="A120" s="226"/>
      <c r="B120" s="265" t="s">
        <v>2509</v>
      </c>
      <c r="C120" s="265"/>
      <c r="D120" s="265"/>
      <c r="E120" s="265"/>
      <c r="F120" s="295">
        <v>0</v>
      </c>
      <c r="G120" s="270">
        <v>0</v>
      </c>
      <c r="H120" s="266">
        <v>0</v>
      </c>
      <c r="I120" s="270">
        <v>0</v>
      </c>
    </row>
    <row r="121" spans="1:9" ht="15" customHeight="1" thickBot="1" x14ac:dyDescent="0.4">
      <c r="A121" s="226"/>
      <c r="B121" s="300" t="s">
        <v>2510</v>
      </c>
      <c r="C121" s="300"/>
      <c r="D121" s="300"/>
      <c r="E121" s="300"/>
      <c r="F121" s="293">
        <v>0</v>
      </c>
      <c r="G121" s="291">
        <v>0</v>
      </c>
      <c r="H121" s="292">
        <v>0</v>
      </c>
      <c r="I121" s="291">
        <v>0</v>
      </c>
    </row>
    <row r="122" spans="1:9" ht="15" customHeight="1" x14ac:dyDescent="0.35">
      <c r="A122" s="226"/>
      <c r="B122" s="301" t="s">
        <v>2511</v>
      </c>
      <c r="C122" s="265"/>
      <c r="D122" s="265"/>
      <c r="E122" s="265"/>
      <c r="F122" s="265"/>
      <c r="H122" s="287" t="s">
        <v>2512</v>
      </c>
      <c r="I122" s="270"/>
    </row>
    <row r="123" spans="1:9" ht="15" customHeight="1" x14ac:dyDescent="0.35">
      <c r="A123" s="226"/>
      <c r="C123" s="265"/>
      <c r="D123" s="265"/>
      <c r="E123" s="265"/>
      <c r="F123" s="265"/>
      <c r="G123" s="226"/>
      <c r="H123" s="287" t="s">
        <v>2513</v>
      </c>
      <c r="I123" s="302" t="s">
        <v>2514</v>
      </c>
    </row>
    <row r="124" spans="1:9" ht="15" customHeight="1" x14ac:dyDescent="0.35">
      <c r="A124" s="226"/>
      <c r="B124" s="265"/>
      <c r="C124" s="265"/>
      <c r="D124" s="265"/>
      <c r="E124" s="265"/>
      <c r="F124" s="265"/>
      <c r="G124" s="226"/>
      <c r="H124" s="303">
        <v>46112</v>
      </c>
      <c r="I124" s="304">
        <v>843254816.92999995</v>
      </c>
    </row>
    <row r="125" spans="1:9" ht="15" customHeight="1" x14ac:dyDescent="0.35">
      <c r="A125" s="226"/>
      <c r="B125" s="265"/>
      <c r="C125" s="265"/>
      <c r="D125" s="265"/>
      <c r="E125" s="265"/>
      <c r="F125" s="265"/>
      <c r="G125" s="226"/>
      <c r="H125" s="303">
        <v>46477</v>
      </c>
      <c r="I125" s="304">
        <v>700125426.08000004</v>
      </c>
    </row>
    <row r="126" spans="1:9" ht="15" customHeight="1" x14ac:dyDescent="0.35">
      <c r="A126" s="226"/>
      <c r="B126" s="265"/>
      <c r="C126" s="265"/>
      <c r="D126" s="265"/>
      <c r="E126" s="265"/>
      <c r="F126" s="265"/>
      <c r="G126" s="226"/>
      <c r="H126" s="303">
        <v>46843</v>
      </c>
      <c r="I126" s="304">
        <v>600748561.55999994</v>
      </c>
    </row>
    <row r="127" spans="1:9" ht="15" customHeight="1" x14ac:dyDescent="0.35">
      <c r="A127" s="226"/>
      <c r="B127" s="265"/>
      <c r="C127" s="265"/>
      <c r="D127" s="265"/>
      <c r="E127" s="265"/>
      <c r="F127" s="265"/>
      <c r="G127" s="226"/>
      <c r="H127" s="303">
        <v>47208</v>
      </c>
      <c r="I127" s="304">
        <v>529450402.85999995</v>
      </c>
    </row>
    <row r="128" spans="1:9" ht="15" customHeight="1" x14ac:dyDescent="0.35">
      <c r="A128" s="226"/>
      <c r="B128" s="265"/>
      <c r="C128" s="265"/>
      <c r="D128" s="265"/>
      <c r="E128" s="265"/>
      <c r="F128" s="265"/>
      <c r="G128" s="226"/>
      <c r="H128" s="303">
        <v>47573</v>
      </c>
      <c r="I128" s="304">
        <v>449612072.56</v>
      </c>
    </row>
    <row r="129" spans="1:9" ht="15" customHeight="1" x14ac:dyDescent="0.35">
      <c r="A129" s="226"/>
      <c r="B129" s="265"/>
      <c r="C129" s="265"/>
      <c r="D129" s="265"/>
      <c r="E129" s="265"/>
      <c r="F129" s="265"/>
      <c r="G129" s="226"/>
      <c r="H129" s="303">
        <v>47938</v>
      </c>
      <c r="I129" s="304">
        <v>390700077.93000001</v>
      </c>
    </row>
    <row r="130" spans="1:9" ht="15" customHeight="1" x14ac:dyDescent="0.35">
      <c r="A130" s="226"/>
      <c r="B130" s="265"/>
      <c r="C130" s="265"/>
      <c r="D130" s="265"/>
      <c r="E130" s="265"/>
      <c r="F130" s="265"/>
      <c r="G130" s="226"/>
      <c r="H130" s="303">
        <v>48304</v>
      </c>
      <c r="I130" s="304">
        <v>324499821.85000002</v>
      </c>
    </row>
    <row r="131" spans="1:9" ht="15" customHeight="1" x14ac:dyDescent="0.35">
      <c r="A131" s="226"/>
      <c r="B131" s="265"/>
      <c r="C131" s="265"/>
      <c r="D131" s="265"/>
      <c r="E131" s="265"/>
      <c r="F131" s="265"/>
      <c r="G131" s="226"/>
      <c r="H131" s="303">
        <v>48669</v>
      </c>
      <c r="I131" s="304">
        <v>246541839.69</v>
      </c>
    </row>
    <row r="132" spans="1:9" ht="15" customHeight="1" x14ac:dyDescent="0.35">
      <c r="A132" s="226"/>
      <c r="B132" s="265"/>
      <c r="C132" s="265"/>
      <c r="D132" s="265"/>
      <c r="E132" s="265"/>
      <c r="F132" s="265"/>
      <c r="G132" s="226"/>
      <c r="H132" s="303">
        <v>49034</v>
      </c>
      <c r="I132" s="304">
        <v>208259483.80000001</v>
      </c>
    </row>
    <row r="133" spans="1:9" ht="15" customHeight="1" x14ac:dyDescent="0.35">
      <c r="A133" s="226"/>
      <c r="B133" s="265"/>
      <c r="C133" s="265"/>
      <c r="D133" s="265"/>
      <c r="E133" s="265"/>
      <c r="F133" s="265"/>
      <c r="G133" s="226"/>
      <c r="H133" s="303">
        <v>49399</v>
      </c>
      <c r="I133" s="304">
        <v>173222776.06</v>
      </c>
    </row>
    <row r="134" spans="1:9" ht="15" customHeight="1" x14ac:dyDescent="0.35">
      <c r="A134" s="226"/>
      <c r="B134" s="265"/>
      <c r="C134" s="265"/>
      <c r="D134" s="265"/>
      <c r="E134" s="265"/>
      <c r="F134" s="265"/>
      <c r="G134" s="226"/>
      <c r="H134" s="303">
        <v>49765</v>
      </c>
      <c r="I134" s="304">
        <v>144563804.84999999</v>
      </c>
    </row>
    <row r="135" spans="1:9" ht="15" customHeight="1" x14ac:dyDescent="0.35">
      <c r="A135" s="226"/>
      <c r="B135" s="265"/>
      <c r="C135" s="265"/>
      <c r="D135" s="265"/>
      <c r="E135" s="265"/>
      <c r="F135" s="265"/>
      <c r="G135" s="226"/>
      <c r="H135" s="303">
        <v>50130</v>
      </c>
      <c r="I135" s="304">
        <v>89224035.989999995</v>
      </c>
    </row>
    <row r="136" spans="1:9" ht="15" customHeight="1" x14ac:dyDescent="0.35">
      <c r="A136" s="226"/>
      <c r="B136" s="265"/>
      <c r="C136" s="265"/>
      <c r="D136" s="265"/>
      <c r="E136" s="265"/>
      <c r="F136" s="265"/>
      <c r="G136" s="226"/>
      <c r="H136" s="303">
        <v>50495</v>
      </c>
      <c r="I136" s="304">
        <v>66772262.539999999</v>
      </c>
    </row>
    <row r="137" spans="1:9" ht="15" customHeight="1" x14ac:dyDescent="0.35">
      <c r="A137" s="226"/>
      <c r="B137" s="265"/>
      <c r="C137" s="265"/>
      <c r="D137" s="265"/>
      <c r="E137" s="265"/>
      <c r="F137" s="265"/>
      <c r="G137" s="226"/>
      <c r="H137" s="303">
        <v>50860</v>
      </c>
      <c r="I137" s="304">
        <v>46569725.329999998</v>
      </c>
    </row>
    <row r="138" spans="1:9" ht="15" customHeight="1" x14ac:dyDescent="0.35">
      <c r="A138" s="226"/>
      <c r="B138" s="265"/>
      <c r="C138" s="265"/>
      <c r="D138" s="265"/>
      <c r="E138" s="265"/>
      <c r="F138" s="265"/>
      <c r="G138" s="226"/>
      <c r="H138" s="303">
        <v>51226</v>
      </c>
      <c r="I138" s="304">
        <v>30933941.949999999</v>
      </c>
    </row>
    <row r="139" spans="1:9" ht="15" customHeight="1" x14ac:dyDescent="0.35">
      <c r="A139" s="226"/>
      <c r="B139" s="265"/>
      <c r="C139" s="265"/>
      <c r="D139" s="265"/>
      <c r="E139" s="265"/>
      <c r="F139" s="265"/>
      <c r="G139" s="226"/>
      <c r="H139" s="303">
        <v>51591</v>
      </c>
      <c r="I139" s="304">
        <v>17399012.359999999</v>
      </c>
    </row>
    <row r="140" spans="1:9" ht="15" customHeight="1" x14ac:dyDescent="0.35">
      <c r="A140" s="226"/>
      <c r="B140" s="265"/>
      <c r="C140" s="265"/>
      <c r="D140" s="265"/>
      <c r="E140" s="265"/>
      <c r="F140" s="265"/>
      <c r="G140" s="226"/>
      <c r="H140" s="303">
        <v>51956</v>
      </c>
      <c r="I140" s="304">
        <v>7252908.9899999993</v>
      </c>
    </row>
    <row r="141" spans="1:9" ht="15" customHeight="1" x14ac:dyDescent="0.35">
      <c r="A141" s="226"/>
      <c r="B141" s="265"/>
      <c r="C141" s="265"/>
      <c r="D141" s="265"/>
      <c r="E141" s="265"/>
      <c r="F141" s="265"/>
      <c r="G141" s="226"/>
      <c r="H141" s="303">
        <v>53782</v>
      </c>
      <c r="I141" s="304">
        <v>11558.41</v>
      </c>
    </row>
    <row r="142" spans="1:9" ht="15" customHeight="1" x14ac:dyDescent="0.35">
      <c r="A142" s="226"/>
      <c r="B142" s="265"/>
      <c r="C142" s="265"/>
      <c r="D142" s="265"/>
      <c r="E142" s="265"/>
      <c r="F142" s="265"/>
      <c r="G142" s="226"/>
      <c r="H142" s="303">
        <v>55609</v>
      </c>
      <c r="I142" s="304">
        <v>0</v>
      </c>
    </row>
    <row r="143" spans="1:9" ht="15" customHeight="1" x14ac:dyDescent="0.35">
      <c r="A143" s="226"/>
      <c r="B143" s="265"/>
      <c r="C143" s="265"/>
      <c r="D143" s="265"/>
      <c r="E143" s="265"/>
      <c r="F143" s="265"/>
      <c r="G143" s="226"/>
      <c r="H143" s="303"/>
      <c r="I143" s="304"/>
    </row>
    <row r="144" spans="1:9" ht="15" customHeight="1" thickBot="1" x14ac:dyDescent="0.4">
      <c r="A144" s="226"/>
      <c r="B144" s="268"/>
      <c r="C144" s="268"/>
      <c r="D144" s="268"/>
      <c r="E144" s="268"/>
      <c r="F144" s="268"/>
      <c r="G144" s="305"/>
      <c r="H144" s="306"/>
      <c r="I144" s="307"/>
    </row>
    <row r="145" spans="1:9" ht="15" customHeight="1" x14ac:dyDescent="0.3">
      <c r="A145" s="226"/>
      <c r="B145" s="308" t="s">
        <v>2515</v>
      </c>
      <c r="C145" s="265"/>
      <c r="D145" s="265"/>
      <c r="E145" s="265"/>
      <c r="F145" s="265"/>
      <c r="G145" s="265"/>
      <c r="H145" s="270"/>
      <c r="I145" s="270"/>
    </row>
    <row r="146" spans="1:9" ht="15" customHeight="1" x14ac:dyDescent="0.2">
      <c r="A146" s="226"/>
      <c r="B146" s="308"/>
      <c r="C146" s="309"/>
      <c r="D146" s="309"/>
      <c r="E146" s="309"/>
      <c r="F146" s="265"/>
      <c r="G146" s="265"/>
      <c r="H146" s="270"/>
      <c r="I146" s="270"/>
    </row>
    <row r="147" spans="1:9" ht="15" customHeight="1" x14ac:dyDescent="0.35">
      <c r="A147" s="226"/>
      <c r="B147" s="234" t="s">
        <v>2516</v>
      </c>
      <c r="C147" s="240"/>
      <c r="D147" s="240"/>
      <c r="E147" s="240"/>
      <c r="F147" s="240"/>
      <c r="G147" s="240"/>
      <c r="H147" s="240"/>
      <c r="I147" s="240"/>
    </row>
    <row r="148" spans="1:9" ht="15" customHeight="1" thickBot="1" x14ac:dyDescent="0.4">
      <c r="A148" s="226"/>
      <c r="B148" s="310" t="s">
        <v>2517</v>
      </c>
      <c r="C148" s="311" t="s">
        <v>2518</v>
      </c>
      <c r="D148" s="311" t="s">
        <v>2519</v>
      </c>
      <c r="E148" s="311" t="s">
        <v>2520</v>
      </c>
      <c r="F148" s="311" t="s">
        <v>2521</v>
      </c>
      <c r="G148" s="311" t="s">
        <v>2522</v>
      </c>
      <c r="H148" s="312" t="s">
        <v>2523</v>
      </c>
      <c r="I148" s="311" t="s">
        <v>2524</v>
      </c>
    </row>
    <row r="149" spans="1:9" ht="15" customHeight="1" x14ac:dyDescent="0.35">
      <c r="A149" s="226"/>
      <c r="B149" s="313" t="s">
        <v>2525</v>
      </c>
      <c r="C149" s="314">
        <v>121555114.79999991</v>
      </c>
      <c r="D149" s="314">
        <v>99376864.5200001</v>
      </c>
      <c r="E149" s="314">
        <v>71298158.699999988</v>
      </c>
      <c r="F149" s="314">
        <v>67838330.299999952</v>
      </c>
      <c r="G149" s="314">
        <v>58911994.629999995</v>
      </c>
      <c r="H149" s="314">
        <v>246136273.08000001</v>
      </c>
      <c r="I149" s="314">
        <v>144563804.84999999</v>
      </c>
    </row>
    <row r="150" spans="1:9" ht="15" customHeight="1" thickBot="1" x14ac:dyDescent="0.4">
      <c r="A150" s="226"/>
      <c r="B150" s="310" t="s">
        <v>2526</v>
      </c>
      <c r="C150" s="315">
        <v>21574276.050000001</v>
      </c>
      <c r="D150" s="315">
        <v>0</v>
      </c>
      <c r="E150" s="315">
        <v>0</v>
      </c>
      <c r="F150" s="315">
        <v>12000000</v>
      </c>
      <c r="G150" s="315">
        <v>0</v>
      </c>
      <c r="H150" s="315">
        <v>0</v>
      </c>
      <c r="I150" s="266">
        <v>0</v>
      </c>
    </row>
    <row r="151" spans="1:9" ht="15" customHeight="1" thickBot="1" x14ac:dyDescent="0.4">
      <c r="A151" s="226"/>
      <c r="B151" s="316" t="s">
        <v>2424</v>
      </c>
      <c r="C151" s="317">
        <v>143129390.8499999</v>
      </c>
      <c r="D151" s="317">
        <v>99376864.5200001</v>
      </c>
      <c r="E151" s="317">
        <v>71298158.699999988</v>
      </c>
      <c r="F151" s="317">
        <v>79838330.299999952</v>
      </c>
      <c r="G151" s="317">
        <v>58911994.629999995</v>
      </c>
      <c r="H151" s="317">
        <v>246136273.08000001</v>
      </c>
      <c r="I151" s="317">
        <v>144563804.84999999</v>
      </c>
    </row>
    <row r="152" spans="1:9" ht="15" customHeight="1" thickBot="1" x14ac:dyDescent="0.4">
      <c r="A152" s="226"/>
      <c r="B152" s="316" t="s">
        <v>2527</v>
      </c>
      <c r="C152" s="317">
        <v>0</v>
      </c>
      <c r="D152" s="317">
        <v>0</v>
      </c>
      <c r="E152" s="317">
        <v>450000000</v>
      </c>
      <c r="F152" s="317">
        <v>150000000</v>
      </c>
      <c r="G152" s="317">
        <v>0</v>
      </c>
      <c r="H152" s="317">
        <v>0</v>
      </c>
      <c r="I152" s="317">
        <v>0</v>
      </c>
    </row>
    <row r="153" spans="1:9" ht="15" customHeight="1" x14ac:dyDescent="2.2999999999999998">
      <c r="A153" s="226"/>
      <c r="B153" s="308" t="s">
        <v>2528</v>
      </c>
      <c r="C153" s="318"/>
      <c r="D153" s="318"/>
      <c r="E153" s="318"/>
      <c r="F153" s="318"/>
      <c r="G153" s="318"/>
      <c r="H153" s="318"/>
      <c r="I153" s="318"/>
    </row>
    <row r="154" spans="1:9" ht="15" customHeight="1" x14ac:dyDescent="0.35">
      <c r="A154" s="226"/>
      <c r="B154" s="319"/>
      <c r="C154" s="320"/>
      <c r="D154" s="321"/>
      <c r="E154" s="321"/>
      <c r="F154" s="321"/>
      <c r="G154" s="321"/>
      <c r="H154" s="321"/>
      <c r="I154" s="321"/>
    </row>
    <row r="155" spans="1:9" ht="15" customHeight="1" thickBot="1" x14ac:dyDescent="0.4">
      <c r="A155" s="226"/>
      <c r="B155" s="234" t="s">
        <v>2529</v>
      </c>
      <c r="C155" s="240"/>
      <c r="D155" s="240"/>
      <c r="E155" s="240"/>
      <c r="F155" s="240"/>
      <c r="G155" s="240"/>
      <c r="H155" s="240"/>
      <c r="I155" s="240" t="s">
        <v>2411</v>
      </c>
    </row>
    <row r="156" spans="1:9" ht="15" customHeight="1" x14ac:dyDescent="0.35">
      <c r="A156" s="226"/>
      <c r="B156" s="322" t="s">
        <v>2530</v>
      </c>
      <c r="C156" s="322"/>
      <c r="D156" s="322"/>
      <c r="E156" s="322"/>
      <c r="F156" s="322"/>
      <c r="G156" s="322"/>
      <c r="H156" s="323"/>
      <c r="I156" s="324">
        <v>0</v>
      </c>
    </row>
    <row r="157" spans="1:9" ht="15" customHeight="1" x14ac:dyDescent="0.35">
      <c r="A157" s="226"/>
      <c r="B157" s="325" t="s">
        <v>2531</v>
      </c>
      <c r="C157" s="246"/>
      <c r="D157" s="246"/>
      <c r="E157" s="246"/>
      <c r="F157" s="246"/>
      <c r="G157" s="246"/>
      <c r="H157" s="287"/>
      <c r="I157" s="249">
        <v>0</v>
      </c>
    </row>
    <row r="158" spans="1:9" ht="15" customHeight="1" x14ac:dyDescent="0.35">
      <c r="A158" s="226"/>
      <c r="B158" s="326" t="s">
        <v>2532</v>
      </c>
      <c r="C158" s="265"/>
      <c r="D158" s="265"/>
      <c r="E158" s="265"/>
      <c r="F158" s="265"/>
      <c r="G158" s="265"/>
      <c r="H158" s="288"/>
      <c r="I158" s="253">
        <v>0</v>
      </c>
    </row>
    <row r="159" spans="1:9" ht="15" customHeight="1" x14ac:dyDescent="0.35">
      <c r="A159" s="226"/>
      <c r="B159" s="326" t="s">
        <v>2533</v>
      </c>
      <c r="C159" s="265"/>
      <c r="D159" s="265"/>
      <c r="E159" s="265"/>
      <c r="F159" s="265"/>
      <c r="G159" s="265"/>
      <c r="H159" s="288"/>
      <c r="I159" s="253">
        <v>0</v>
      </c>
    </row>
    <row r="160" spans="1:9" ht="15" customHeight="1" thickBot="1" x14ac:dyDescent="0.4">
      <c r="A160" s="226"/>
      <c r="B160" s="327" t="s">
        <v>2534</v>
      </c>
      <c r="C160" s="262"/>
      <c r="D160" s="262"/>
      <c r="E160" s="262"/>
      <c r="F160" s="262"/>
      <c r="G160" s="262"/>
      <c r="H160" s="328"/>
      <c r="I160" s="329">
        <v>0</v>
      </c>
    </row>
    <row r="161" spans="1:9" ht="15" customHeight="1" x14ac:dyDescent="0.35">
      <c r="A161" s="226"/>
      <c r="H161" s="288"/>
      <c r="I161" s="253"/>
    </row>
    <row r="162" spans="1:9" ht="15" customHeight="1" x14ac:dyDescent="0.35">
      <c r="A162" s="226"/>
      <c r="B162" s="234" t="s">
        <v>2535</v>
      </c>
      <c r="C162" s="234"/>
      <c r="D162" s="234"/>
      <c r="E162" s="234"/>
      <c r="F162" s="234"/>
      <c r="G162" s="234"/>
      <c r="H162" s="264"/>
      <c r="I162" s="264"/>
    </row>
    <row r="163" spans="1:9" ht="15" customHeight="1" x14ac:dyDescent="0.35">
      <c r="A163" s="226"/>
      <c r="B163" s="228" t="s">
        <v>2536</v>
      </c>
      <c r="E163" s="330" t="s">
        <v>2537</v>
      </c>
      <c r="F163" s="330"/>
      <c r="G163" s="330"/>
      <c r="H163" s="330"/>
      <c r="I163" s="330"/>
    </row>
    <row r="164" spans="1:9" ht="15" customHeight="1" x14ac:dyDescent="0.35">
      <c r="A164" s="226"/>
      <c r="B164" s="228" t="s">
        <v>2538</v>
      </c>
      <c r="E164" s="331" t="s">
        <v>2352</v>
      </c>
      <c r="F164" s="339"/>
      <c r="G164" s="339"/>
      <c r="H164" s="339"/>
      <c r="I164" s="339"/>
    </row>
    <row r="165" spans="1:9" ht="15" customHeight="1" thickBot="1" x14ac:dyDescent="0.4">
      <c r="A165" s="226"/>
      <c r="B165" s="242" t="s">
        <v>2539</v>
      </c>
      <c r="C165" s="242"/>
      <c r="D165" s="242"/>
      <c r="E165" s="332" t="s">
        <v>2540</v>
      </c>
      <c r="F165" s="332"/>
      <c r="G165" s="332"/>
      <c r="H165" s="332"/>
      <c r="I165" s="332"/>
    </row>
    <row r="166" spans="1:9" ht="15" customHeight="1" x14ac:dyDescent="0.35">
      <c r="A166" s="226"/>
    </row>
    <row r="167" spans="1:9" ht="15" customHeight="1" x14ac:dyDescent="0.35">
      <c r="A167" s="226"/>
      <c r="B167" s="234" t="s">
        <v>2541</v>
      </c>
      <c r="C167" s="234"/>
      <c r="D167" s="234"/>
      <c r="E167" s="234"/>
      <c r="F167" s="234"/>
      <c r="G167" s="234"/>
      <c r="H167" s="264"/>
      <c r="I167" s="264"/>
    </row>
    <row r="168" spans="1:9" ht="15" customHeight="1" x14ac:dyDescent="0.35">
      <c r="A168" s="226"/>
      <c r="B168" s="246" t="s">
        <v>2542</v>
      </c>
    </row>
    <row r="169" spans="1:9" ht="25" customHeight="1" x14ac:dyDescent="0.35">
      <c r="A169" s="226"/>
      <c r="B169" s="333" t="s">
        <v>2543</v>
      </c>
      <c r="C169" s="333"/>
      <c r="D169" s="333"/>
      <c r="E169" s="333"/>
      <c r="F169" s="333"/>
      <c r="G169" s="333"/>
      <c r="H169" s="333"/>
      <c r="I169" s="333"/>
    </row>
    <row r="170" spans="1:9" ht="15" customHeight="1" x14ac:dyDescent="0.35">
      <c r="A170" s="226"/>
      <c r="B170" s="334"/>
      <c r="C170" s="334"/>
      <c r="D170" s="334"/>
      <c r="E170" s="334"/>
      <c r="F170" s="334"/>
      <c r="G170" s="334"/>
      <c r="H170" s="334"/>
      <c r="I170" s="334"/>
    </row>
    <row r="171" spans="1:9" ht="16" customHeight="1" x14ac:dyDescent="0.35">
      <c r="B171" s="246" t="s">
        <v>2544</v>
      </c>
    </row>
    <row r="172" spans="1:9" ht="47.15" customHeight="1" x14ac:dyDescent="0.35">
      <c r="B172" s="335" t="s">
        <v>2545</v>
      </c>
      <c r="C172" s="335"/>
      <c r="D172" s="335"/>
      <c r="E172" s="335"/>
      <c r="F172" s="335"/>
      <c r="G172" s="335"/>
      <c r="H172" s="335"/>
      <c r="I172" s="335"/>
    </row>
    <row r="173" spans="1:9" ht="15" customHeight="1" x14ac:dyDescent="0.35">
      <c r="A173" s="226"/>
      <c r="B173" s="334"/>
      <c r="C173" s="334"/>
      <c r="D173" s="334"/>
      <c r="E173" s="334"/>
      <c r="F173" s="334"/>
      <c r="G173" s="334"/>
      <c r="H173" s="334"/>
      <c r="I173" s="334"/>
    </row>
    <row r="174" spans="1:9" ht="15" customHeight="1" x14ac:dyDescent="0.35">
      <c r="A174" s="226"/>
      <c r="B174" s="246" t="s">
        <v>2546</v>
      </c>
    </row>
    <row r="175" spans="1:9" ht="37" customHeight="1" x14ac:dyDescent="0.35">
      <c r="A175" s="226"/>
      <c r="B175" s="335" t="s">
        <v>2547</v>
      </c>
      <c r="C175" s="335"/>
      <c r="D175" s="335"/>
      <c r="E175" s="335"/>
      <c r="F175" s="335"/>
      <c r="G175" s="335"/>
      <c r="H175" s="335"/>
      <c r="I175" s="335"/>
    </row>
    <row r="176" spans="1:9" ht="15" customHeight="1" x14ac:dyDescent="0.35"/>
    <row r="177" spans="2:9" ht="15" customHeight="1" x14ac:dyDescent="0.35">
      <c r="B177" s="246" t="s">
        <v>2548</v>
      </c>
    </row>
    <row r="178" spans="2:9" ht="62.15" customHeight="1" x14ac:dyDescent="0.35">
      <c r="B178" s="335" t="s">
        <v>2549</v>
      </c>
      <c r="C178" s="335"/>
      <c r="D178" s="335"/>
      <c r="E178" s="335"/>
      <c r="F178" s="335"/>
      <c r="G178" s="335"/>
      <c r="H178" s="335"/>
      <c r="I178" s="335"/>
    </row>
    <row r="179" spans="2:9" ht="15" customHeight="1" x14ac:dyDescent="0.35"/>
    <row r="180" spans="2:9" ht="15" customHeight="1" x14ac:dyDescent="0.35">
      <c r="B180" s="246" t="s">
        <v>2550</v>
      </c>
    </row>
    <row r="181" spans="2:9" ht="15" customHeight="1" x14ac:dyDescent="0.35">
      <c r="B181" s="228" t="s">
        <v>2551</v>
      </c>
    </row>
    <row r="182" spans="2:9" ht="15" customHeight="1" x14ac:dyDescent="0.35"/>
    <row r="183" spans="2:9" ht="16" customHeight="1" x14ac:dyDescent="0.35">
      <c r="B183" s="246" t="s">
        <v>2552</v>
      </c>
    </row>
    <row r="184" spans="2:9" ht="25" customHeight="1" thickBot="1" x14ac:dyDescent="0.4">
      <c r="B184" s="336" t="s">
        <v>2553</v>
      </c>
      <c r="C184" s="336"/>
      <c r="D184" s="336"/>
      <c r="E184" s="336"/>
      <c r="F184" s="336"/>
      <c r="G184" s="336"/>
      <c r="H184" s="336"/>
      <c r="I184" s="336"/>
    </row>
    <row r="186" spans="2:9" ht="16" customHeight="1" x14ac:dyDescent="0.35">
      <c r="B186" s="334"/>
    </row>
  </sheetData>
  <mergeCells count="16">
    <mergeCell ref="B172:I172"/>
    <mergeCell ref="B175:I175"/>
    <mergeCell ref="B178:I178"/>
    <mergeCell ref="B184:I184"/>
    <mergeCell ref="D8:F8"/>
    <mergeCell ref="G8:I8"/>
    <mergeCell ref="E163:I163"/>
    <mergeCell ref="E164:I164"/>
    <mergeCell ref="E165:I165"/>
    <mergeCell ref="B169:I169"/>
    <mergeCell ref="D5:F5"/>
    <mergeCell ref="G5:I5"/>
    <mergeCell ref="D6:F6"/>
    <mergeCell ref="G6:I6"/>
    <mergeCell ref="D7:F7"/>
    <mergeCell ref="G7:I7"/>
  </mergeCells>
  <hyperlinks>
    <hyperlink ref="E165" r:id="rId1" xr:uid="{D0459F19-D2B2-41E2-982F-D7A78DEA1400}"/>
    <hyperlink ref="E164" r:id="rId2" xr:uid="{3724C7FD-3E05-406B-90B8-CF00D0A3EC6A}"/>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14" zoomScale="75" zoomScaleNormal="75" workbookViewId="0">
      <selection activeCell="G93" sqref="G9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15" t="s">
        <v>1376</v>
      </c>
      <c r="B1" s="215"/>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37" t="s">
        <v>1359</v>
      </c>
      <c r="C35" s="337" t="s">
        <v>1359</v>
      </c>
      <c r="D35" s="337" t="s">
        <v>1359</v>
      </c>
      <c r="E35" s="337"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38">
        <v>6.7250000000000005</v>
      </c>
      <c r="F75" s="183" t="s">
        <v>1359</v>
      </c>
      <c r="G75" s="183">
        <f>SUM(C75:F75)</f>
        <v>6.7250000000000005</v>
      </c>
      <c r="H75" s="31"/>
    </row>
    <row r="76" spans="1:14" x14ac:dyDescent="0.35">
      <c r="A76" s="47" t="s">
        <v>1464</v>
      </c>
      <c r="B76" s="47" t="s">
        <v>1465</v>
      </c>
      <c r="C76" s="183" t="s">
        <v>1359</v>
      </c>
      <c r="D76" s="183" t="s">
        <v>1359</v>
      </c>
      <c r="E76" s="338">
        <v>10.166666666666666</v>
      </c>
      <c r="F76" s="183" t="s">
        <v>1359</v>
      </c>
      <c r="G76" s="183">
        <f>SUM(C76:F76)</f>
        <v>10.166666666666666</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17" t="s">
        <v>1488</v>
      </c>
      <c r="C5" s="218"/>
      <c r="D5" s="34"/>
      <c r="E5" s="39"/>
      <c r="F5" s="31"/>
      <c r="G5" s="31"/>
    </row>
    <row r="6" spans="1:7" x14ac:dyDescent="0.35">
      <c r="A6" s="154"/>
      <c r="B6" s="219" t="s">
        <v>1489</v>
      </c>
      <c r="C6" s="219"/>
      <c r="D6" s="155"/>
      <c r="E6" s="34"/>
      <c r="F6" s="31"/>
      <c r="G6" s="31"/>
    </row>
    <row r="7" spans="1:7" x14ac:dyDescent="0.35">
      <c r="A7" s="34"/>
      <c r="B7" s="220" t="s">
        <v>1490</v>
      </c>
      <c r="C7" s="221"/>
      <c r="D7" s="155"/>
      <c r="E7" s="34"/>
      <c r="F7" s="31"/>
      <c r="G7" s="31"/>
    </row>
    <row r="8" spans="1:7" x14ac:dyDescent="0.35">
      <c r="A8" s="34"/>
      <c r="B8" s="222" t="s">
        <v>1491</v>
      </c>
      <c r="C8" s="223"/>
      <c r="D8" s="155"/>
      <c r="E8" s="34"/>
      <c r="F8" s="31"/>
      <c r="G8" s="31"/>
    </row>
    <row r="9" spans="1:7" ht="15" thickBot="1" x14ac:dyDescent="0.4">
      <c r="A9" s="34"/>
      <c r="B9" s="224" t="s">
        <v>1492</v>
      </c>
      <c r="C9" s="225"/>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16" t="s">
        <v>1489</v>
      </c>
      <c r="C13" s="216"/>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216" t="s">
        <v>1490</v>
      </c>
      <c r="C24" s="216"/>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2026-04-29T14:54:59Z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NZK4NMRLMJK2M2FHNDC5</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98847</vt:lpwstr>
  </property>
  <property fmtid="{D5CDD505-2E9C-101B-9397-08002B2CF9AE}" pid="18" name="DISidcName">
    <vt:lpwstr>ucme06</vt:lpwstr>
  </property>
  <property fmtid="{D5CDD505-2E9C-101B-9397-08002B2CF9AE}" pid="19" name="DISTaskPaneUrl">
    <vt:lpwstr>https://peucmasp06.mw.pr.geos.loc:7101/cs/idcplg?IdcService=DESKTOP_DOC_INFO&amp;dDocName=NZK4NMRLMJK2M2FHNDC5&amp;dID=98847&amp;ClientControlled=DocMan,taskpane&amp;coreContentOnly=1</vt:lpwstr>
  </property>
</Properties>
</file>