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H1\202404_T\Trimestre1\Investor Report RI\"/>
    </mc:Choice>
  </mc:AlternateContent>
  <xr:revisionPtr revIDLastSave="0" documentId="13_ncr:1_{5350F4EF-80EB-465E-9BF7-43E076D4DF74}" xr6:coauthVersionLast="47" xr6:coauthVersionMax="47" xr10:uidLastSave="{00000000-0000-0000-0000-000000000000}"/>
  <bookViews>
    <workbookView xWindow="-110" yWindow="-110" windowWidth="19420" windowHeight="1056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295" i="8"/>
  <c r="F293"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307" i="8"/>
  <c r="D295" i="8"/>
  <c r="D293" i="8"/>
  <c r="D291" i="8"/>
  <c r="D307" i="8"/>
  <c r="C295" i="8"/>
  <c r="C291"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<sst xmlns="http://schemas.openxmlformats.org/spreadsheetml/2006/main" count="2974" uniqueCount="1891">
  <si>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</si>
  <si>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</si>
  <si>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</si>
  <si>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</si>
  <si>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</si>
  <si>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</si>
  <si>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</si>
  <si>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</si>
  <si>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</si>
  <si>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</si>
  <si>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</si>
  <si>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</si>
  <si>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</si>
  <si>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</si>
  <si>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</si>
  <si>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</si>
  <si>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</si>
  <si>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</si>
  <si>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</si>
  <si>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</si>
  <si>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</si>
  <si>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</si>
  <si>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</si>
  <si>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</si>
  <si>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</si>
  <si>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</si>
  <si>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</si>
  <si>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</si>
  <si>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</si>
  <si>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</si>
  <si>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</si>
  <si>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</si>
  <si>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</si>
  <si>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</si>
  <si>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</si>
  <si>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</si>
  <si>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</si>
  <si>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</si>
  <si>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</si>
  <si>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</si>
  <si>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</si>
  <si>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</si>
  <si>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</si>
  <si>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</si>
  <si>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</si>
  <si>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</si>
  <si>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</si>
  <si>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</si>
  <si>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</si>
  <si>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</si>
  <si>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</si>
  <si>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</si>
  <si>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</si>
  <si>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</si>
  <si>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</si>
  <si>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</si>
  <si>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</si>
  <si>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</si>
  <si>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</si>
  <si>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</si>
  <si>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</si>
  <si>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</si>
  <si>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</si>
  <si>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</si>
  <si>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</si>
  <si>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</si>
  <si>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</si>
  <si>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</si>
  <si>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</si>
  <si>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</si>
  <si>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</si>
  <si>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</si>
  <si>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</si>
  <si>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</si>
  <si>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</si>
  <si>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</si>
  <si>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</si>
  <si>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</si>
  <si>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</si>
  <si>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</si>
  <si>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</si>
  <si>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</si>
  <si>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</si>
  <si>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</si>
  <si>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</si>
  <si>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</si>
  <si>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</si>
  <si>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</si>
  <si>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</si>
  <si>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</si>
  <si>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</si>
  <si>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</si>
  <si>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</si>
  <si>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</si>
  <si>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</si>
  <si>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</si>
  <si>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</si>
  <si>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</si>
  <si>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</si>
  <si>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</si>
  <si>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</si>
  <si>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</si>
  <si>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</si>
  <si>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</si>
  <si>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</si>
  <si>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</si>
  <si>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</si>
  <si>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</si>
  <si>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</si>
  <si>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</si>
  <si>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</si>
  <si>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</si>
  <si>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</si>
  <si>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</si>
  <si>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</si>
  <si>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</si>
  <si>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</si>
  <si>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</si>
  <si>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</si>
  <si>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</si>
  <si>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</si>
  <si>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</si>
  <si>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</si>
  <si>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</si>
  <si>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</si>
  <si>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</si>
  <si>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</si>
  <si>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</si>
  <si>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</si>
  <si>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</si>
  <si>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</si>
  <si>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</si>
  <si>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</si>
  <si>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</si>
  <si>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</si>
  <si>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</si>
  <si>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</si>
  <si>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</si>
  <si>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</si>
  <si>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</si>
  <si>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</si>
  <si>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</si>
  <si>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</si>
  <si>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</si>
  <si>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</si>
  <si>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</si>
  <si>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</si>
  <si>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</si>
  <si>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</si>
  <si>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</si>
  <si>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</si>
  <si>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</si>
  <si>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</si>
  <si>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</si>
  <si>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</si>
  <si>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</si>
  <si>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</si>
  <si>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</si>
  <si>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</si>
  <si>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</si>
  <si>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</si>
  <si>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</si>
  <si>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</si>
  <si>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</si>
  <si>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</si>
  <si>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</si>
  <si>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</si>
  <si>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</si>
  <si>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</si>
  <si>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</si>
  <si>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</si>
  <si>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</si>
  <si>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</si>
  <si>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</si>
  <si>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</si>
  <si>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</si>
  <si>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</si>
  <si>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</si>
  <si>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</si>
  <si>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</si>
  <si>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</si>
  <si>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</si>
  <si>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</si>
  <si>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</si>
  <si>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</si>
  <si>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</si>
  <si>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</si>
  <si>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</si>
  <si>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</si>
  <si>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</si>
  <si>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</si>
  <si>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</si>
  <si>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</si>
  <si>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</si>
  <si>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</si>
  <si>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</si>
  <si>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</si>
  <si>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</si>
  <si>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</si>
  <si>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</si>
  <si>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</si>
  <si>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</si>
  <si>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</si>
  <si>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</si>
  <si>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</si>
  <si>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</si>
  <si>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</si>
  <si>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</si>
  <si>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</si>
  <si>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</si>
  <si>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</si>
  <si>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</si>
  <si>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</si>
  <si>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</si>
  <si>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</si>
  <si>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</si>
  <si>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</si>
  <si>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</si>
  <si>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</si>
  <si>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</si>
  <si>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</si>
  <si>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</si>
  <si>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</si>
  <si>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</si>
  <si>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</si>
  <si>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</si>
  <si>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</si>
  <si>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</si>
  <si>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</si>
  <si>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</si>
  <si>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</si>
  <si>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</si>
  <si>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</si>
  <si>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</si>
  <si>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</si>
  <si>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</si>
  <si>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</si>
  <si>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</si>
  <si>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</si>
  <si>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</si>
  <si>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</si>
  <si>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</si>
  <si>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</si>
  <si>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</si>
  <si>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</si>
  <si>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</si>
  <si>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</si>
  <si>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</si>
  <si>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</si>
  <si>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</si>
  <si>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</si>
  <si>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</si>
  <si>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</si>
  <si>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</si>
  <si>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</si>
  <si>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</si>
  <si>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</si>
  <si>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</si>
  <si>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</si>
  <si>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</si>
  <si>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</si>
  <si>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</si>
  <si>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</si>
  <si>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</si>
  <si>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</si>
  <si>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</si>
  <si>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</si>
  <si>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</si>
  <si>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</si>
  <si>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</si>
  <si>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</si>
  <si>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</si>
  <si>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</si>
  <si>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</si>
  <si>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</si>
  <si>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</si>
  <si>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</si>
  <si>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</si>
  <si>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</si>
  <si>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</si>
  <si>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</si>
  <si>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</si>
  <si>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</si>
  <si>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</si>
  <si>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</si>
  <si>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</si>
  <si>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</si>
  <si>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</si>
  <si>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</si>
  <si>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</si>
  <si>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</si>
  <si>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</si>
  <si>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</si>
  <si>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</si>
  <si>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</si>
  <si>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</si>
  <si>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</si>
  <si>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</si>
  <si>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</si>
  <si>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</si>
  <si>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</si>
  <si>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</si>
  <si>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</si>
  <si>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</si>
  <si>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</si>
  <si>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</si>
  <si>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</si>
  <si>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</si>
  <si>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</si>
  <si>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</si>
  <si>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</si>
  <si>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</si>
  <si>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</si>
  <si>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</si>
  <si>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</si>
  <si>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</si>
  <si>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</si>
  <si>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</si>
  <si>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</si>
  <si>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</si>
  <si>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</si>
  <si>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</si>
  <si>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</si>
  <si>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</si>
  <si>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</si>
  <si>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</si>
  <si>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</si>
  <si>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</si>
  <si>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</si>
  <si>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</si>
  <si>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</si>
  <si>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</si>
  <si>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</si>
  <si>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</si>
  <si>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</si>
  <si>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</si>
  <si>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</si>
  <si>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</si>
  <si>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</si>
  <si>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</si>
  <si>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</si>
  <si>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</si>
  <si>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</si>
  <si>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</si>
  <si>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</si>
  <si>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</si>
  <si>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</si>
  <si>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</si>
  <si>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</si>
  <si>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</si>
  <si>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</si>
  <si>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</si>
  <si>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</si>
  <si>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</si>
  <si>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</si>
  <si>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</si>
  <si>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</si>
  <si>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</si>
  <si>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</si>
  <si>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</si>
  <si>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</si>
  <si>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</si>
  <si>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</si>
  <si>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</si>
  <si>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</si>
  <si>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</si>
  <si>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</si>
  <si>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</si>
  <si>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</si>
  <si>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</si>
  <si>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</si>
  <si>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</si>
  <si>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</si>
  <si>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</si>
  <si>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</si>
  <si>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</si>
  <si>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</si>
  <si>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</si>
  <si>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</si>
  <si>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</si>
  <si>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</si>
  <si>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</si>
  <si>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</si>
  <si>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</si>
  <si>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</si>
  <si>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</si>
  <si>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</si>
  <si>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</si>
  <si>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</si>
  <si>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</si>
  <si>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</si>
  <si>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</si>
  <si>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</si>
  <si>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</si>
  <si>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</si>
  <si>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</si>
  <si>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</si>
  <si>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</si>
  <si>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</si>
  <si>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</si>
  <si>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</si>
  <si>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</si>
  <si>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</si>
  <si>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</si>
  <si>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</si>
  <si>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</si>
  <si>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</si>
  <si>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</si>
  <si>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</si>
  <si>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</si>
  <si>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</si>
  <si>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</si>
  <si>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</si>
  <si>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</si>
  <si>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</si>
  <si>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</si>
  <si>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</si>
  <si>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</si>
  <si>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</si>
  <si>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</si>
  <si>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</si>
  <si>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</si>
  <si>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</si>
  <si>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</si>
  <si>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</si>
  <si>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</si>
  <si>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</si>
  <si>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</si>
  <si>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</si>
  <si>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</si>
  <si>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</si>
  <si>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</si>
  <si>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</si>
  <si>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</si>
  <si>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</si>
  <si>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</si>
  <si>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</si>
  <si>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</si>
  <si>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</si>
  <si>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</si>
  <si>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</si>
  <si>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</si>
  <si>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</si>
  <si>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</si>
  <si>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</si>
  <si>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</si>
  <si>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</si>
  <si>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</si>
  <si>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</si>
  <si>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</si>
  <si>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</si>
  <si>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</si>
  <si>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</si>
  <si>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</si>
  <si>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</si>
  <si>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</si>
  <si>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</si>
  <si>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</si>
  <si>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</si>
  <si>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</si>
  <si>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</si>
  <si>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</si>
  <si>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</si>
  <si>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</si>
  <si>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</si>
  <si>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</si>
  <si>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</si>
  <si>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</si>
  <si>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</si>
  <si>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</si>
  <si>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</si>
  <si>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</si>
  <si>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</si>
  <si>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</si>
  <si>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</si>
  <si>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</si>
  <si>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</si>
  <si>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</si>
  <si>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</si>
  <si>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</si>
  <si>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</si>
  <si>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</si>
  <si>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</si>
  <si>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</si>
  <si>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</si>
  <si>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</si>
  <si>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</si>
  <si>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</si>
  <si>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</si>
  <si>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</si>
  <si>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</si>
  <si>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</si>
  <si>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</si>
  <si>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</si>
  <si>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</si>
  <si>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</si>
  <si>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</si>
  <si>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</si>
  <si>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</si>
  <si>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</si>
  <si>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</si>
  <si>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</si>
  <si>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</si>
  <si>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</si>
  <si>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</si>
  <si>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</si>
  <si>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</si>
  <si>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</si>
  <si>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</si>
  <si>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</si>
  <si>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</si>
  <si>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</si>
  <si>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</si>
  <si>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</si>
  <si>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</si>
  <si>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</si>
  <si>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</si>
  <si>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</si>
  <si>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</si>
  <si>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</si>
  <si>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</si>
  <si>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</si>
  <si>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</si>
  <si>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</si>
  <si>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</si>
  <si>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</si>
  <si>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</si>
  <si>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</si>
  <si>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</si>
  <si>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</si>
  <si>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</si>
  <si>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</si>
  <si>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</si>
  <si>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</si>
  <si>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</si>
  <si>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</si>
  <si>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</si>
  <si>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</si>
  <si>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</si>
  <si>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</si>
  <si>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</si>
  <si>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</si>
  <si>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</si>
  <si>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</si>
  <si>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</si>
  <si>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</si>
  <si>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</si>
  <si>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</si>
  <si>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</si>
  <si>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</si>
  <si>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</si>
  <si>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</si>
  <si>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</si>
  <si>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</si>
  <si>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</si>
  <si>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</si>
  <si>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</si>
  <si>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</si>
  <si>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</si>
  <si>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</si>
  <si>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</si>
  <si>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</si>
  <si>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</si>
  <si>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</si>
  <si>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</si>
  <si>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</si>
  <si>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</si>
  <si>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</si>
  <si>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</si>
  <si>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</si>
  <si>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</si>
  <si>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</si>
  <si>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</si>
  <si>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</si>
  <si>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</si>
  <si>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</si>
  <si>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</si>
  <si>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</si>
  <si>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</si>
  <si>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</si>
  <si>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</si>
  <si>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</si>
  <si>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</si>
  <si>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</si>
  <si>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</si>
  <si>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</si>
  <si>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</si>
  <si>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</si>
  <si>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</si>
  <si>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</si>
  <si>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</si>
  <si>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</si>
  <si>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</si>
  <si>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</si>
  <si>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</si>
  <si>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</si>
  <si>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</si>
  <si>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</si>
  <si>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</si>
  <si>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</si>
  <si>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</si>
  <si>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</si>
  <si>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</si>
  <si>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</si>
  <si>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</si>
  <si>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</si>
  <si>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</si>
  <si>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</si>
  <si>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</si>
  <si>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</si>
  <si>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</si>
  <si>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</si>
  <si>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</si>
  <si>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</si>
  <si>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</si>
  <si>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</si>
  <si>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</si>
  <si>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</si>
  <si>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</si>
  <si>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</si>
  <si>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</si>
  <si>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</si>
  <si>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</si>
  <si>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</si>
  <si>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</si>
  <si>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</si>
  <si>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</si>
  <si>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</si>
  <si>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</si>
  <si>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</si>
  <si>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</si>
  <si>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</si>
  <si>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</si>
  <si>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</si>
  <si>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</si>
  <si>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</si>
  <si>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</si>
  <si>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</si>
  <si>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</si>
  <si>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</si>
  <si>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</si>
  <si>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</si>
  <si>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</si>
  <si>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</si>
  <si>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</si>
  <si>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</si>
  <si>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</si>
  <si>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</si>
  <si>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</si>
  <si>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</si>
  <si>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</si>
  <si>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</si>
  <si>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</si>
  <si>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</si>
  <si>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</si>
  <si>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</si>
  <si>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</si>
  <si>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</si>
  <si>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</si>
  <si>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</si>
  <si>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</si>
  <si>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</si>
  <si>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</si>
  <si>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</si>
  <si>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</si>
  <si>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</si>
  <si>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</si>
  <si>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</si>
  <si>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</si>
  <si>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</si>
  <si>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</si>
  <si>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</si>
  <si>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</si>
  <si>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</si>
  <si>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</si>
  <si>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</si>
  <si>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</si>
  <si>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</si>
  <si>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</si>
  <si>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</si>
  <si>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</si>
  <si>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</si>
  <si>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</si>
  <si>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</si>
  <si>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</si>
  <si>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</si>
  <si>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</si>
  <si>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</si>
  <si>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</si>
  <si>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</si>
  <si>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</si>
  <si>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</si>
  <si>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</si>
  <si>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</si>
  <si>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</si>
  <si>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</si>
  <si>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</si>
  <si>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</si>
  <si>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</si>
  <si>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</si>
  <si>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</si>
  <si>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</si>
  <si>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</si>
  <si>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</si>
  <si>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</si>
  <si>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</si>
  <si>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</si>
  <si>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</si>
  <si>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</si>
  <si>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</si>
  <si>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</si>
  <si>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</si>
  <si>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</si>
  <si>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</si>
  <si>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</si>
  <si>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</si>
  <si>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</si>
  <si>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</si>
  <si>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</si>
  <si>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</si>
  <si>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</si>
  <si>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</si>
  <si>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</si>
  <si>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</si>
  <si>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</si>
  <si>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</si>
  <si>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</si>
  <si>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</si>
  <si>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</si>
  <si>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</si>
  <si>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</si>
  <si>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</si>
  <si>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</si>
  <si>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</si>
  <si>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</si>
  <si>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</si>
  <si>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</si>
  <si>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</si>
  <si>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</si>
  <si>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</si>
  <si>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</si>
  <si>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</si>
  <si>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</si>
  <si>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</si>
  <si>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</si>
  <si>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</si>
  <si>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</si>
  <si>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</si>
  <si>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</si>
  <si>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</si>
  <si>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</si>
  <si>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</si>
  <si>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</si>
  <si>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</si>
  <si>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</si>
  <si>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</si>
  <si>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</si>
  <si>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</si>
  <si>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</si>
  <si>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</si>
  <si>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</si>
  <si>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</si>
  <si>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</si>
  <si>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</si>
  <si>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</si>
  <si>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</si>
  <si>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</si>
  <si>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</si>
  <si>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</si>
  <si>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</si>
  <si>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</si>
  <si>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</si>
  <si>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</si>
  <si>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</si>
  <si>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</si>
  <si>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</si>
  <si>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</si>
  <si>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</si>
  <si>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</si>
  <si>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</si>
  <si>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</si>
  <si>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</si>
  <si>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</si>
  <si>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</si>
  <si>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</si>
  <si>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</si>
  <si>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</si>
  <si>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</si>
  <si>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</si>
  <si>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</si>
  <si>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</si>
  <si>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</si>
  <si>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</si>
  <si>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</si>
  <si>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</si>
  <si>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</si>
  <si>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</si>
  <si>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</si>
  <si>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</si>
  <si>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</si>
  <si>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</si>
  <si>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</si>
  <si>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</si>
  <si>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</si>
  <si>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</si>
  <si>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</si>
  <si>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</si>
  <si>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</si>
  <si>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</si>
  <si>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</si>
  <si>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</si>
  <si>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</si>
  <si>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</si>
  <si>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</si>
  <si>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</si>
  <si>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</si>
  <si>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</si>
  <si>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</si>
  <si>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</si>
  <si>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</si>
  <si>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</si>
  <si>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</si>
  <si>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</si>
  <si>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</si>
  <si>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</si>
  <si>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</si>
  <si>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</si>
  <si>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</si>
  <si>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</si>
  <si>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</si>
  <si>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</si>
  <si>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</si>
  <si>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</si>
  <si>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</si>
  <si>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</si>
  <si>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</si>
  <si>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</si>
  <si>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</si>
  <si>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</si>
  <si>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</si>
  <si>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</si>
  <si>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</si>
  <si>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</si>
  <si>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</si>
  <si>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</si>
  <si>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</si>
  <si>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</si>
  <si>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</si>
  <si>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</si>
  <si>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</si>
  <si>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</si>
  <si>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</si>
  <si>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</si>
  <si>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</si>
  <si>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</si>
  <si>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</si>
  <si>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</si>
  <si>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</si>
  <si>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</si>
  <si>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</si>
  <si>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</si>
  <si>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</si>
  <si>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</si>
  <si>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</si>
  <si>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</si>
  <si>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</si>
  <si>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</si>
  <si>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</si>
  <si>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</si>
  <si>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</si>
  <si>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</si>
  <si>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</si>
  <si>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</si>
  <si>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</si>
  <si>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</si>
  <si>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</si>
  <si>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</si>
  <si>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</si>
  <si>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</si>
  <si>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</si>
  <si>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</si>
  <si>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</si>
  <si>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</si>
  <si>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</si>
  <si>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</si>
  <si>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</si>
  <si>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</si>
  <si>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</si>
  <si>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</si>
  <si>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</si>
  <si>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</si>
  <si>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</si>
  <si>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</si>
  <si>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</si>
  <si>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</si>
  <si>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</si>
  <si>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</si>
  <si>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</si>
  <si>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</si>
  <si>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</si>
  <si>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</si>
  <si>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</si>
  <si>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</si>
  <si>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</si>
  <si>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</si>
  <si>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</si>
  <si>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</si>
  <si>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</si>
  <si>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</si>
  <si>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</si>
  <si>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</si>
  <si>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</si>
  <si>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</si>
  <si>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</si>
  <si>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</si>
  <si>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</si>
  <si>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</si>
  <si>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</si>
  <si>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</si>
  <si>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</si>
  <si>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</si>
  <si>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</si>
  <si>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</si>
  <si>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</si>
  <si>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</si>
  <si>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</si>
  <si>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</si>
  <si>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</si>
  <si>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</si>
  <si>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</si>
  <si>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</si>
  <si>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</si>
  <si>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</si>
  <si>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</si>
  <si>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</si>
  <si>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</si>
  <si>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</si>
  <si>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</si>
  <si>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</si>
  <si>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</si>
  <si>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</si>
  <si>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</si>
  <si>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</si>
  <si>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</si>
  <si>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</si>
  <si>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</si>
  <si>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</si>
  <si>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</si>
  <si>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</si>
  <si>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</si>
  <si>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</si>
  <si>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</si>
  <si>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</si>
  <si>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</si>
  <si>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</si>
  <si>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</si>
  <si>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</si>
  <si>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</si>
  <si>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</si>
  <si>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</si>
  <si>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</si>
  <si>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</si>
  <si>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</si>
  <si>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</si>
  <si>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</si>
  <si>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</si>
  <si>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</si>
  <si>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</si>
  <si>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</si>
  <si>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</si>
  <si>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</si>
  <si>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</si>
  <si>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</si>
  <si>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</si>
  <si>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</si>
  <si>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</si>
  <si>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</si>
  <si>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</si>
  <si>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</si>
  <si>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</si>
  <si>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</si>
  <si>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</si>
  <si>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</si>
  <si>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</si>
  <si>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</si>
  <si>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</si>
  <si>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</si>
  <si>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</si>
  <si>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</si>
  <si>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</si>
  <si>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</si>
  <si>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</si>
  <si>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</si>
  <si>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</si>
  <si>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</si>
  <si>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</si>
  <si>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</si>
  <si>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</si>
  <si>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</si>
  <si>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</si>
  <si>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</si>
  <si>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</si>
  <si>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</si>
  <si>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</si>
  <si>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</si>
  <si>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</si>
  <si>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</si>
  <si>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</si>
  <si>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</si>
  <si>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</si>
  <si>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</si>
  <si>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</si>
  <si>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</si>
  <si>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</si>
  <si>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</si>
  <si>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</si>
  <si>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</si>
  <si>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</si>
  <si>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</si>
  <si>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</si>
  <si>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</si>
  <si>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</si>
  <si>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</si>
  <si>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</si>
  <si>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</si>
  <si>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</si>
  <si>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</si>
  <si>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</si>
  <si>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</si>
  <si>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</si>
  <si>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</si>
  <si>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</si>
  <si>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</si>
  <si>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</si>
  <si>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</si>
  <si>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</si>
  <si>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</si>
  <si>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</si>
  <si>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</si>
  <si>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</si>
  <si>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</si>
  <si>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</si>
  <si>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</si>
  <si>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</si>
  <si>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</si>
  <si>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</si>
  <si>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</si>
  <si>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</si>
  <si>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</si>
  <si>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</si>
  <si>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</si>
  <si>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</si>
  <si>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</si>
  <si>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</si>
  <si>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</si>
  <si>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</si>
  <si>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</si>
  <si>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</si>
  <si>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</si>
  <si>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</si>
  <si>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</si>
  <si>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</si>
  <si>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</si>
  <si>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</si>
  <si>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</si>
  <si>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</si>
  <si>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</si>
  <si>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</si>
  <si>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</si>
  <si>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</si>
  <si>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</si>
  <si>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</si>
  <si>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</si>
  <si>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</si>
  <si>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</si>
  <si>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</si>
  <si>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</si>
  <si>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</si>
  <si>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</si>
  <si>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</si>
  <si>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</si>
  <si>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</si>
  <si>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</si>
  <si>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</si>
  <si>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</si>
  <si>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</si>
  <si>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</si>
  <si>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</si>
  <si>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</si>
  <si>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</si>
  <si>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</si>
  <si>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</si>
  <si>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</si>
  <si>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</si>
  <si>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</si>
  <si>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</si>
  <si>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</si>
  <si>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</si>
  <si>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</si>
  <si>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</si>
  <si>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</si>
  <si>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</si>
  <si>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</si>
  <si>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</si>
  <si>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</si>
  <si>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</si>
  <si>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</si>
  <si>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</si>
  <si>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</si>
  <si>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</si>
  <si>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</si>
  <si>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</si>
  <si>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</si>
  <si>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</si>
  <si>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</si>
  <si>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</si>
  <si>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</si>
  <si>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</si>
  <si>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</si>
  <si>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</si>
  <si>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</si>
  <si>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</si>
  <si>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</si>
  <si>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</si>
  <si>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</si>
  <si>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</si>
  <si>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</si>
  <si>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</si>
  <si>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</si>
  <si>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</si>
  <si>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</si>
  <si>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</si>
  <si>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</si>
  <si>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</si>
  <si>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</si>
  <si>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</si>
  <si>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</si>
  <si>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</si>
  <si>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</si>
  <si>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</si>
  <si>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</si>
  <si>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</si>
  <si>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</si>
  <si>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</si>
  <si>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</si>
  <si>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</si>
  <si>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</si>
  <si>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</si>
  <si>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</si>
  <si>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</si>
  <si>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</si>
  <si>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</si>
  <si>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</si>
  <si>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</si>
  <si>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</si>
  <si>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</si>
  <si>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</si>
  <si>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</si>
  <si>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</si>
  <si>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</si>
  <si>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</si>
  <si>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</si>
  <si>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</si>
  <si>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</si>
  <si>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</si>
  <si>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</si>
  <si>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</si>
  <si>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</si>
  <si>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</si>
  <si>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</si>
  <si>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</si>
  <si>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</si>
  <si>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</si>
  <si>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</si>
  <si>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</si>
  <si>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</si>
  <si>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</si>
  <si>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</si>
  <si>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</si>
  <si>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</si>
  <si>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</si>
  <si>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</si>
  <si>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</si>
  <si>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</si>
  <si>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</si>
  <si>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</si>
  <si>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</si>
  <si>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</si>
  <si>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</si>
  <si>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</si>
  <si>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</si>
  <si>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</si>
  <si>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</si>
  <si>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</si>
  <si>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</si>
  <si>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</si>
  <si>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</si>
  <si>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</si>
  <si>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</si>
  <si>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</si>
  <si>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</si>
  <si>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</si>
  <si>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</si>
  <si>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</si>
  <si>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</si>
  <si>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</si>
  <si>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</si>
  <si>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</si>
  <si>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</si>
  <si>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</si>
  <si>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</si>
  <si>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</si>
  <si>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</si>
  <si>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</si>
  <si>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</si>
  <si>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</si>
  <si>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</si>
  <si>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</si>
  <si>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</si>
  <si>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</si>
  <si>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</si>
  <si>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</si>
  <si>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</si>
  <si>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</si>
  <si>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</si>
  <si>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</si>
  <si>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</si>
  <si>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</si>
  <si>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</si>
  <si>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</si>
  <si>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</si>
  <si>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</si>
  <si>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</si>
  <si>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</si>
  <si>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</si>
  <si>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</si>
  <si>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</si>
  <si>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</si>
  <si>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</si>
  <si>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</si>
  <si>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</si>
  <si>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</si>
  <si>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</si>
  <si>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</si>
  <si>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</si>
  <si>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</si>
  <si>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</si>
  <si>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</si>
  <si>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</si>
  <si>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</si>
  <si>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</si>
  <si>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</si>
  <si>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</si>
  <si>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</si>
  <si>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</si>
  <si>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</si>
  <si>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</si>
  <si>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</si>
  <si>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</si>
  <si>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</si>
  <si>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</si>
  <si>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</si>
  <si>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</si>
  <si>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</si>
  <si>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</si>
  <si>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</si>
  <si>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</si>
  <si>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</si>
  <si>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</si>
  <si>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</si>
  <si>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</si>
  <si>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</si>
  <si>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</si>
  <si>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</si>
  <si>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</si>
  <si>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</si>
  <si>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</si>
  <si>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</si>
  <si>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</si>
  <si>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</si>
  <si>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</si>
  <si>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</si>
  <si>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</si>
  <si>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</si>
  <si>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</si>
  <si>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</si>
  <si>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</si>
  <si>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</si>
  <si>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</si>
  <si>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</si>
  <si>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</si>
  <si>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</si>
  <si>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</si>
  <si>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</si>
  <si>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</si>
  <si>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</si>
  <si>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</si>
  <si>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</si>
  <si>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</si>
  <si>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</si>
  <si>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</si>
  <si>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</si>
  <si>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</si>
  <si>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</si>
  <si>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</si>
  <si>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</si>
  <si>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</si>
  <si>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</si>
  <si>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</si>
  <si>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</si>
  <si>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</si>
  <si>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</si>
  <si>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</si>
  <si>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</si>
  <si>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</si>
  <si>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</si>
  <si>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</si>
  <si>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</si>
  <si>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</si>
  <si>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</si>
  <si>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</si>
  <si>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</si>
  <si>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</si>
  <si>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</si>
  <si>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</si>
  <si>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</si>
  <si>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</si>
  <si>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</si>
  <si>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</si>
  <si>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</si>
  <si>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</si>
  <si>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</si>
  <si>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</si>
  <si>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</si>
  <si>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</si>
  <si>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</si>
  <si>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</si>
  <si>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</si>
  <si>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</si>
  <si>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</si>
  <si>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</si>
  <si>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</si>
  <si>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</si>
  <si>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</si>
  <si>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</si>
  <si>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</si>
  <si>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</si>
  <si>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</si>
  <si>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</si>
  <si>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</si>
  <si>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</si>
  <si>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</si>
  <si>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</si>
  <si>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</si>
  <si>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</si>
  <si>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</si>
  <si>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</si>
  <si>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</si>
  <si>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</si>
  <si>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</si>
  <si>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</si>
  <si>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</si>
  <si>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</si>
  <si>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</si>
  <si>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</si>
  <si>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</si>
  <si>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</si>
  <si>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</si>
  <si>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</si>
  <si>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</si>
  <si>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</si>
  <si>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</si>
  <si>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</si>
  <si>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</si>
  <si>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</si>
  <si>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</si>
  <si>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</si>
  <si>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</si>
  <si>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</si>
  <si>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</si>
  <si>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</si>
  <si>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</si>
  <si>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</si>
  <si>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</si>
  <si>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</si>
  <si>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</si>
  <si>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</si>
  <si>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</si>
  <si>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</si>
  <si>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</si>
  <si>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</si>
  <si>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</si>
  <si>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</si>
  <si>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</si>
  <si>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</si>
  <si>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</si>
  <si>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</si>
  <si>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</si>
  <si>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</si>
  <si>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</si>
  <si>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</si>
  <si>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</si>
  <si>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</si>
  <si>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</si>
  <si>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</si>
  <si>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</si>
  <si>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</si>
  <si>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</si>
  <si>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</si>
  <si>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</si>
  <si>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</si>
  <si>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</si>
  <si>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</si>
  <si>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</si>
  <si>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</si>
  <si>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</si>
  <si>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</si>
  <si>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</si>
  <si>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</si>
  <si>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</si>
  <si>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</si>
  <si>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</si>
  <si>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</si>
  <si>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</si>
  <si>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</si>
  <si>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</si>
  <si>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</si>
  <si>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</si>
  <si>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</si>
  <si>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</si>
  <si>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</si>
  <si>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</si>
  <si>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</si>
  <si>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</si>
  <si>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</si>
  <si>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</si>
  <si>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</si>
  <si>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</si>
  <si>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</si>
  <si>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</si>
  <si>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</si>
  <si>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</si>
  <si>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</si>
  <si>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</si>
  <si>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</si>
  <si>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</si>
  <si>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</si>
  <si>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</si>
  <si>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</si>
  <si>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</si>
  <si>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</si>
  <si>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</si>
  <si>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</si>
  <si>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</si>
  <si>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</si>
  <si>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</si>
  <si>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</si>
  <si>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</si>
  <si>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</si>
  <si>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</si>
  <si>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</si>
  <si>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</si>
  <si>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</si>
  <si>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</si>
  <si>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</si>
  <si>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</si>
  <si>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</si>
  <si>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</si>
  <si>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</si>
  <si>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</si>
  <si>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</si>
  <si>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</si>
  <si>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</si>
  <si>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</si>
  <si>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</si>
  <si>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</si>
  <si>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</si>
  <si>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</si>
  <si>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</si>
  <si>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</si>
  <si>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</si>
  <si>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</si>
  <si>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</si>
  <si>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</si>
  <si>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</si>
  <si>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</si>
  <si>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</si>
  <si>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</si>
  <si>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</si>
  <si>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</si>
  <si>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</si>
  <si>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</si>
  <si>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</si>
  <si>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</si>
  <si>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</si>
  <si>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</si>
  <si>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</si>
  <si>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</si>
  <si>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</si>
  <si>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</si>
  <si>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</si>
  <si>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</si>
  <si>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</si>
  <si>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</si>
  <si>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</si>
  <si>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</si>
  <si>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</si>
  <si>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</si>
  <si>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</si>
  <si>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</si>
  <si>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</si>
  <si>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</si>
  <si>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</si>
  <si>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</si>
  <si>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</si>
  <si>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</si>
  <si>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</si>
  <si>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</si>
  <si>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</si>
  <si>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</si>
  <si>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</si>
  <si>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</si>
  <si>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</si>
  <si>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</si>
  <si>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</si>
  <si>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</si>
  <si>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</si>
  <si>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</si>
  <si>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</si>
  <si>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</si>
  <si>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</si>
  <si>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</si>
  <si>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</si>
  <si>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</si>
  <si>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</si>
  <si>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</si>
  <si>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</si>
  <si>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</si>
  <si>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</si>
  <si>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</si>
  <si>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</si>
  <si>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</si>
  <si>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</si>
  <si>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</si>
  <si>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</si>
  <si>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</si>
  <si>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</si>
  <si>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</si>
  <si>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</si>
  <si>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</si>
  <si>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</si>
  <si>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</si>
  <si>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</si>
  <si>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</si>
  <si>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</si>
  <si>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</si>
  <si>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</si>
  <si>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</si>
  <si>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</si>
  <si>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</si>
  <si>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</si>
  <si>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</si>
  <si>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</si>
  <si>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</si>
  <si>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</si>
  <si>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</si>
  <si>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</si>
  <si>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</si>
  <si>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</si>
  <si>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</si>
  <si>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</si>
  <si>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</si>
  <si>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</si>
  <si>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</si>
  <si>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</si>
  <si>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</si>
  <si>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</si>
  <si>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</si>
  <si>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</si>
  <si>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</si>
  <si>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</si>
  <si>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</si>
  <si>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</si>
  <si>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</si>
  <si>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</si>
  <si>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</si>
  <si>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</si>
  <si>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</si>
  <si>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</si>
  <si>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</si>
  <si>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</si>
  <si>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</si>
  <si>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</si>
  <si>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</si>
  <si>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</si>
  <si>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</si>
  <si>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</si>
  <si>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</si>
  <si>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</si>
  <si>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</si>
  <si>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</si>
  <si>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</si>
  <si>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</si>
  <si>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</si>
  <si>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</si>
  <si>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</si>
  <si>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</si>
  <si>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</si>
  <si>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</si>
  <si>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</si>
  <si>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</si>
  <si>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</si>
  <si>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</si>
  <si>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</si>
  <si>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</si>
  <si>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</si>
  <si>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</si>
  <si>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</si>
  <si>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</si>
  <si>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</si>
  <si>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</si>
  <si>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</si>
  <si>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</si>
  <si>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</si>
  <si>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</si>
  <si>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</si>
  <si>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</si>
  <si>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</si>
  <si>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</si>
  <si>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</si>
  <si>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</si>
  <si>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</si>
  <si>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</si>
  <si>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</si>
  <si>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</si>
  <si>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</si>
  <si>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</si>
  <si>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</si>
  <si>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</si>
  <si>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</si>
  <si>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</si>
  <si>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</si>
  <si>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</si>
  <si>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</si>
  <si>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</si>
  <si>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</si>
  <si>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</si>
  <si>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</si>
  <si>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</si>
  <si>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</si>
  <si>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</si>
  <si>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</si>
  <si>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</si>
  <si>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</si>
  <si>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</si>
  <si>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</si>
  <si>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</si>
  <si>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</si>
  <si>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</si>
  <si>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</si>
  <si>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</si>
  <si>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</si>
  <si>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</si>
  <si>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</si>
  <si>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</si>
  <si>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</si>
  <si>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</si>
  <si>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</si>
  <si>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</si>
  <si>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</si>
  <si>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</si>
  <si>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</si>
  <si>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</si>
  <si>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</si>
  <si>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</si>
  <si>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</si>
  <si>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</si>
  <si>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</si>
  <si>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</si>
  <si>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</si>
  <si>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</si>
  <si>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</si>
  <si>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</si>
  <si>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</si>
  <si>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</si>
  <si>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</si>
  <si>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</si>
  <si>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</si>
  <si>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</si>
  <si>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</si>
  <si>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</si>
  <si>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</si>
  <si>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</si>
  <si>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</si>
  <si>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</si>
  <si>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</si>
  <si>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</si>
  <si>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</si>
  <si>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</si>
  <si>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</si>
  <si>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</si>
  <si>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</si>
  <si>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</si>
  <si>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</si>
  <si>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</si>
  <si>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</si>
  <si>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</si>
  <si>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</si>
  <si>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</si>
  <si>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</si>
  <si>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</si>
  <si>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30/04/24</t>
  </si>
  <si>
    <t>Cut-off Date: 28/03/24</t>
  </si>
  <si>
    <t>28/03/24</t>
  </si>
  <si>
    <t>Lisbon</t>
  </si>
  <si>
    <t>North</t>
  </si>
  <si>
    <t>Center</t>
  </si>
  <si>
    <t xml:space="preserve">Alentejo </t>
  </si>
  <si>
    <t xml:space="preserve">Algarve </t>
  </si>
  <si>
    <t xml:space="preserve">Azores </t>
  </si>
  <si>
    <t xml:space="preserve">Madeira </t>
  </si>
  <si>
    <t>73.0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</si>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</sst>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0" xfId="9" applyFont="1" applyAlignment="1">
      <alignment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79375</xdr:colOff>
      <xdr:row>151</xdr:row>
      <xdr:rowOff>119062</xdr:rowOff>
    </xdr:from>
    <xdr:to>
      <xdr:col>7</xdr:col>
      <xdr:colOff>17427</xdr:colOff>
      <xdr:row>171</xdr:row>
      <xdr:rowOff>119392</xdr:rowOff>
    </xdr:to>
    <xdr:pic>
      <xdr:nvPicPr>
        <xdr:cNvPr id="2" name="Picture 1">
          <a:extLst>
            <a:ext uri="{FF2B5EF4-FFF2-40B4-BE49-F238E27FC236}">
              <a16:creationId xmlns:a16="http://schemas.microsoft.com/office/drawing/2014/main" id="{0321572E-CEAB-4D16-85AE-10353798B2B2}"/>
            </a:ext>
          </a:extLst>
        </xdr:cNvPr>
        <xdr:cNvPicPr>
          <a:picLocks noChangeAspect="1"/>
        </xdr:cNvPicPr>
      </xdr:nvPicPr>
      <xdr:blipFill>
        <a:blip xmlns:r="http://schemas.openxmlformats.org/officeDocument/2006/relationships" r:embed="rId1"/>
        <a:stretch>
          <a:fillRect/>
        </a:stretch>
      </xdr:blipFill>
      <xdr:spPr>
        <a:xfrm>
          <a:off x="333375" y="27741562"/>
          <a:ext cx="9850402" cy="3810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8831.2046130700001</v>
      </c>
      <c r="F38" s="39"/>
      <c r="H38" s="20"/>
      <c r="L38" s="20"/>
      <c r="M38" s="20"/>
    </row>
    <row r="39" spans="1:14" x14ac:dyDescent="0.35">
      <c r="A39" s="22" t="s">
        <v>59</v>
      </c>
      <c r="B39" s="39" t="s">
        <v>60</v>
      </c>
      <c r="C39" s="256">
        <v>6550</v>
      </c>
      <c r="F39" s="39"/>
      <c r="H39" s="20"/>
      <c r="L39" s="20"/>
      <c r="M39" s="20"/>
      <c r="N39" s="51"/>
    </row>
    <row r="40" spans="1:14" outlineLevel="1" x14ac:dyDescent="0.35">
      <c r="A40" s="22" t="s">
        <v>61</v>
      </c>
      <c r="B40" s="45" t="s">
        <v>62</v>
      </c>
      <c r="C40" s="256">
        <v>9806.5042472187761</v>
      </c>
      <c r="F40" s="39"/>
      <c r="H40" s="20"/>
      <c r="L40" s="20"/>
      <c r="M40" s="20"/>
      <c r="N40" s="51"/>
    </row>
    <row r="41" spans="1:14" outlineLevel="1" x14ac:dyDescent="0.35">
      <c r="A41" s="22" t="s">
        <v>64</v>
      </c>
      <c r="B41" s="45" t="s">
        <v>65</v>
      </c>
      <c r="C41" s="256">
        <v>7524.062215910938</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0.18327551344580154</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2281.2046130700001</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8619.5172124399996</v>
      </c>
      <c r="E53" s="46"/>
      <c r="F53" s="102">
        <f>IF($C$58=0,"",IF(C53="[for completion]","",C53/$C$58))</f>
        <v>0.97602961205125882</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211.68740062999998</v>
      </c>
      <c r="E56" s="46"/>
      <c r="F56" s="102">
        <f>IF($C$58=0,"",IF(C56="[for completion]","",C56/$C$58))</f>
        <v>2.3970387948741106E-2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8831.2046130700001</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14.672445308671263</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352.99826098</v>
      </c>
      <c r="D70" s="252" t="s">
        <v>767</v>
      </c>
      <c r="E70" s="18"/>
      <c r="F70" s="102">
        <f t="shared" ref="F70:F76" si="1">IF($C$77=0,"",IF(C70="[for completion]","",C70/$C$77))</f>
        <v>3.9971699948789532E-2</v>
      </c>
      <c r="G70" s="102" t="str">
        <f>IF($D$77=0,"",IF(D70="[Mark as ND1 if not relevant]","",D70/$D$77))</f>
        <v/>
      </c>
      <c r="H70" s="20"/>
      <c r="L70" s="20"/>
      <c r="M70" s="20"/>
      <c r="N70" s="51"/>
    </row>
    <row r="71" spans="1:14" x14ac:dyDescent="0.35">
      <c r="A71" s="22" t="s">
        <v>104</v>
      </c>
      <c r="B71" s="18" t="s">
        <v>1080</v>
      </c>
      <c r="C71" s="257">
        <v>287.92155964999995</v>
      </c>
      <c r="D71" s="252" t="s">
        <v>767</v>
      </c>
      <c r="E71" s="18"/>
      <c r="F71" s="102">
        <f t="shared" si="1"/>
        <v>3.2602750390799691E-2</v>
      </c>
      <c r="G71" s="102" t="str">
        <f t="shared" ref="G71:G76" si="2">IF($D$77=0,"",IF(D71="[Mark as ND1 if not relevant]","",D71/$D$77))</f>
        <v/>
      </c>
      <c r="H71" s="20"/>
      <c r="L71" s="20"/>
      <c r="M71" s="20"/>
      <c r="N71" s="51"/>
    </row>
    <row r="72" spans="1:14" x14ac:dyDescent="0.35">
      <c r="A72" s="22" t="s">
        <v>105</v>
      </c>
      <c r="B72" s="18" t="s">
        <v>1081</v>
      </c>
      <c r="C72" s="257">
        <v>295.42401464</v>
      </c>
      <c r="D72" s="252" t="s">
        <v>767</v>
      </c>
      <c r="E72" s="18"/>
      <c r="F72" s="102">
        <f t="shared" si="1"/>
        <v>3.3452289646055601E-2</v>
      </c>
      <c r="G72" s="102" t="str">
        <f t="shared" si="2"/>
        <v/>
      </c>
      <c r="H72" s="20"/>
      <c r="L72" s="20"/>
      <c r="M72" s="20"/>
      <c r="N72" s="51"/>
    </row>
    <row r="73" spans="1:14" x14ac:dyDescent="0.35">
      <c r="A73" s="22" t="s">
        <v>106</v>
      </c>
      <c r="B73" s="18" t="s">
        <v>1082</v>
      </c>
      <c r="C73" s="257">
        <v>302.10286724000002</v>
      </c>
      <c r="D73" s="252" t="s">
        <v>767</v>
      </c>
      <c r="E73" s="18"/>
      <c r="F73" s="102">
        <f t="shared" si="1"/>
        <v>3.4208568420314257E-2</v>
      </c>
      <c r="G73" s="102" t="str">
        <f t="shared" si="2"/>
        <v/>
      </c>
      <c r="H73" s="20"/>
      <c r="L73" s="20"/>
      <c r="M73" s="20"/>
      <c r="N73" s="51"/>
    </row>
    <row r="74" spans="1:14" x14ac:dyDescent="0.35">
      <c r="A74" s="22" t="s">
        <v>107</v>
      </c>
      <c r="B74" s="18" t="s">
        <v>1083</v>
      </c>
      <c r="C74" s="257">
        <v>309.24583094000002</v>
      </c>
      <c r="D74" s="252" t="s">
        <v>767</v>
      </c>
      <c r="E74" s="18"/>
      <c r="F74" s="102">
        <f t="shared" si="1"/>
        <v>3.5017400738549594E-2</v>
      </c>
      <c r="G74" s="102" t="str">
        <f t="shared" si="2"/>
        <v/>
      </c>
      <c r="H74" s="20"/>
      <c r="L74" s="20"/>
      <c r="M74" s="20"/>
      <c r="N74" s="51"/>
    </row>
    <row r="75" spans="1:14" x14ac:dyDescent="0.35">
      <c r="A75" s="22" t="s">
        <v>108</v>
      </c>
      <c r="B75" s="18" t="s">
        <v>1084</v>
      </c>
      <c r="C75" s="257">
        <v>1679.14029056</v>
      </c>
      <c r="D75" s="252" t="s">
        <v>767</v>
      </c>
      <c r="E75" s="18"/>
      <c r="F75" s="102">
        <f t="shared" si="1"/>
        <v>0.19013717427347421</v>
      </c>
      <c r="G75" s="102" t="str">
        <f t="shared" si="2"/>
        <v/>
      </c>
      <c r="H75" s="20"/>
      <c r="L75" s="20"/>
      <c r="M75" s="20"/>
      <c r="N75" s="51"/>
    </row>
    <row r="76" spans="1:14" x14ac:dyDescent="0.35">
      <c r="A76" s="22" t="s">
        <v>109</v>
      </c>
      <c r="B76" s="18" t="s">
        <v>1085</v>
      </c>
      <c r="C76" s="257">
        <v>5604.3717890600001</v>
      </c>
      <c r="D76" s="252" t="s">
        <v>767</v>
      </c>
      <c r="E76" s="18"/>
      <c r="F76" s="102">
        <f t="shared" si="1"/>
        <v>0.63461011658201716</v>
      </c>
      <c r="G76" s="102" t="str">
        <f t="shared" si="2"/>
        <v/>
      </c>
      <c r="H76" s="20"/>
      <c r="L76" s="20"/>
      <c r="M76" s="20"/>
      <c r="N76" s="51"/>
    </row>
    <row r="77" spans="1:14" x14ac:dyDescent="0.35">
      <c r="A77" s="22" t="s">
        <v>110</v>
      </c>
      <c r="B77" s="55" t="s">
        <v>89</v>
      </c>
      <c r="C77" s="98">
        <f>SUM(C70:C76)</f>
        <v>8831.2046130700001</v>
      </c>
      <c r="D77" s="98">
        <f>SUM(D70:D76)</f>
        <v>0</v>
      </c>
      <c r="E77" s="39"/>
      <c r="F77" s="103">
        <f>SUM(F70:F76)</f>
        <v>1</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3.04</v>
      </c>
      <c r="D89" s="256">
        <f>+C89+1</f>
        <v>4.04</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1400</v>
      </c>
      <c r="D93" s="257">
        <v>0</v>
      </c>
      <c r="E93" s="18"/>
      <c r="F93" s="102">
        <f>IF($C$100=0,"",IF(C93="[for completion]","",IF(C93="","",C93/$C$100)))</f>
        <v>0.21374045801526717</v>
      </c>
      <c r="G93" s="102">
        <f>IF($D$100=0,"",IF(D93="[Mark as ND1 if not relevant]","",IF(D93="","",D93/$D$100)))</f>
        <v>0</v>
      </c>
      <c r="H93" s="20"/>
      <c r="L93" s="20"/>
      <c r="M93" s="20"/>
      <c r="N93" s="51"/>
    </row>
    <row r="94" spans="1:14" x14ac:dyDescent="0.35">
      <c r="A94" s="22" t="s">
        <v>132</v>
      </c>
      <c r="B94" s="18" t="s">
        <v>1080</v>
      </c>
      <c r="C94" s="257">
        <v>1850</v>
      </c>
      <c r="D94" s="257">
        <f>+C93</f>
        <v>1400</v>
      </c>
      <c r="E94" s="18"/>
      <c r="F94" s="102">
        <f t="shared" ref="F94:F99" si="5">IF($C$100=0,"",IF(C94="[for completion]","",IF(C94="","",C94/$C$100)))</f>
        <v>0.28244274809160308</v>
      </c>
      <c r="G94" s="102">
        <f t="shared" ref="G94:G99" si="6">IF($D$100=0,"",IF(D94="[Mark as ND1 if not relevant]","",IF(D94="","",D94/$D$100)))</f>
        <v>0.21374045801526717</v>
      </c>
      <c r="H94" s="20"/>
      <c r="L94" s="20"/>
      <c r="M94" s="20"/>
      <c r="N94" s="51"/>
    </row>
    <row r="95" spans="1:14" x14ac:dyDescent="0.35">
      <c r="A95" s="22" t="s">
        <v>133</v>
      </c>
      <c r="B95" s="18" t="s">
        <v>1081</v>
      </c>
      <c r="C95" s="257">
        <v>0</v>
      </c>
      <c r="D95" s="257">
        <f t="shared" ref="D95:D97" si="7">+C94</f>
        <v>1850</v>
      </c>
      <c r="E95" s="18"/>
      <c r="F95" s="102">
        <f t="shared" si="5"/>
        <v>0</v>
      </c>
      <c r="G95" s="102">
        <f t="shared" si="6"/>
        <v>0.28244274809160308</v>
      </c>
      <c r="H95" s="20"/>
      <c r="L95" s="20"/>
      <c r="M95" s="20"/>
      <c r="N95" s="51"/>
    </row>
    <row r="96" spans="1:14" x14ac:dyDescent="0.35">
      <c r="A96" s="22" t="s">
        <v>134</v>
      </c>
      <c r="B96" s="18" t="s">
        <v>1082</v>
      </c>
      <c r="C96" s="257">
        <v>0</v>
      </c>
      <c r="D96" s="257">
        <f t="shared" si="7"/>
        <v>0</v>
      </c>
      <c r="E96" s="18"/>
      <c r="F96" s="102">
        <f t="shared" si="5"/>
        <v>0</v>
      </c>
      <c r="G96" s="102">
        <f t="shared" si="6"/>
        <v>0</v>
      </c>
      <c r="H96" s="20"/>
      <c r="L96" s="20"/>
      <c r="M96" s="20"/>
      <c r="N96" s="51"/>
    </row>
    <row r="97" spans="1:14" x14ac:dyDescent="0.35">
      <c r="A97" s="22" t="s">
        <v>135</v>
      </c>
      <c r="B97" s="18" t="s">
        <v>1083</v>
      </c>
      <c r="C97" s="257">
        <v>750</v>
      </c>
      <c r="D97" s="257">
        <f t="shared" si="7"/>
        <v>0</v>
      </c>
      <c r="E97" s="18"/>
      <c r="F97" s="102">
        <f t="shared" si="5"/>
        <v>0.11450381679389313</v>
      </c>
      <c r="G97" s="102">
        <f t="shared" si="6"/>
        <v>0</v>
      </c>
      <c r="H97" s="20"/>
      <c r="L97" s="20"/>
      <c r="M97" s="20"/>
    </row>
    <row r="98" spans="1:14" x14ac:dyDescent="0.35">
      <c r="A98" s="22" t="s">
        <v>136</v>
      </c>
      <c r="B98" s="18" t="s">
        <v>1084</v>
      </c>
      <c r="C98" s="257">
        <v>2550</v>
      </c>
      <c r="D98" s="257">
        <f>+C97+C98</f>
        <v>3300</v>
      </c>
      <c r="E98" s="18"/>
      <c r="F98" s="102">
        <f t="shared" si="5"/>
        <v>0.38931297709923662</v>
      </c>
      <c r="G98" s="102">
        <f t="shared" si="6"/>
        <v>0.50381679389312972</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6550</v>
      </c>
      <c r="D100" s="98">
        <f>SUM(D93:D99)</f>
        <v>6550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8831.2046130700001</v>
      </c>
      <c r="D112" s="256">
        <f>+C112</f>
        <v>8831.2046130700001</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8831.2046130700001</v>
      </c>
      <c r="D130" s="96">
        <f>SUM(D112:D129)</f>
        <v>8831.2046130700001</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6550</v>
      </c>
      <c r="D138" s="256">
        <f>+C138</f>
        <v>6550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6550</v>
      </c>
      <c r="D156" s="96">
        <f>SUM(D138:D155)</f>
        <v>6550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1250</v>
      </c>
      <c r="D164" s="256">
        <f>C164</f>
        <v>1250</v>
      </c>
      <c r="E164" s="59"/>
      <c r="F164" s="102">
        <f>IF($C$167=0,"",IF(C164="[for completion]","",IF(C164="","",C164/$C$167)))</f>
        <v>0.19083969465648856</v>
      </c>
      <c r="G164" s="102">
        <f>IF($D$167=0,"",IF(D164="[for completion]","",IF(D164="","",D164/$D$167)))</f>
        <v>0.19083969465648856</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0.80916030534351147</v>
      </c>
      <c r="G165" s="102">
        <f>IF($D$167=0,"",IF(D165="[for completion]","",IF(D165="","",D165/$D$167)))</f>
        <v>0.80916030534351147</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6550</v>
      </c>
      <c r="D167" s="105">
        <f>SUM(D164:D166)</f>
        <v>6550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0.65521140883782791</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72.987400629999996</v>
      </c>
      <c r="E177" s="49"/>
      <c r="F177" s="102">
        <f>IF($C$179=0,"",IF(C177="[for completion]","",C177/$C$179))</f>
        <v>0.34478859116217209</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211.68740062999998</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211.68740062999998</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211.68740062999998</v>
      </c>
      <c r="E207" s="49"/>
      <c r="F207" s="102"/>
      <c r="G207" s="49"/>
      <c r="H207" s="20"/>
      <c r="L207" s="20"/>
      <c r="M207" s="20"/>
      <c r="N207" s="51"/>
    </row>
    <row r="208" spans="1:14" x14ac:dyDescent="0.35">
      <c r="A208" s="22" t="s">
        <v>278</v>
      </c>
      <c r="B208" s="55" t="s">
        <v>89</v>
      </c>
      <c r="C208" s="98">
        <f>SUM(C193:C206)</f>
        <v>211.68740062999998</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211.68740062999998</v>
      </c>
      <c r="E217" s="59"/>
      <c r="F217" s="102">
        <f>IF($C$38=0,"",IF(C217="[for completion]","",IF(C217="","",C217/$C$38)))</f>
        <v>2.3970387948741106E-2</v>
      </c>
      <c r="G217" s="102">
        <f>IF($C$39=0,"",IF(C217="[for completion]","",IF(C217="","",C217/$C$39)))</f>
        <v>3.2318687119083971E-2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211.68740062999998</v>
      </c>
      <c r="E220" s="59"/>
      <c r="F220" s="95">
        <f>SUM(F217:F219)</f>
        <v>2.3970387948741106E-2</v>
      </c>
      <c r="G220" s="95">
        <f>SUM(G217:G219)</f>
        <v>3.2318687119083971E-2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8619.5172124399996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8619.5172124399996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158696</v>
      </c>
      <c r="D28" s="97">
        <v>0</v>
      </c>
      <c r="F28" s="97">
        <f>IF(AND(C28="[For completion]",D28="[For completion]"),"[For completion]",SUM(C28:D28))</f>
        <v>158696</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1.4277197651208545E-3</v>
      </c>
      <c r="D36" s="93">
        <v>0</v>
      </c>
      <c r="E36" s="110"/>
      <c r="F36" s="93">
        <f>C36</f>
        <v>1.4277197651208545E-3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0.39929999999999999</v>
      </c>
      <c r="D99" s="93">
        <v>0</v>
      </c>
      <c r="E99" s="93"/>
      <c r="F99" s="93">
        <f>C99</f>
        <v>0.39929999999999999</v>
      </c>
      <c r="G99" s="22"/>
    </row>
    <row r="100" spans="1:7" x14ac:dyDescent="0.35">
      <c r="A100" s="22" t="s">
        <v>524</v>
      </c>
      <c r="B100" s="262" t="s">
        <v>1715</v>
      </c>
      <c r="C100" s="265">
        <v>0.26140000000000002</v>
      </c>
      <c r="D100" s="93">
        <v>0</v>
      </c>
      <c r="E100" s="93"/>
      <c r="F100" s="93">
        <f t="shared" ref="F100:F105" si="1">C100</f>
        <v>0.26140000000000002</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6.9400000000000003E-2</v>
      </c>
      <c r="D102" s="93">
        <v>0</v>
      </c>
      <c r="E102" s="93"/>
      <c r="F102" s="93">
        <f t="shared" si="1"/>
        <v>6.9400000000000003E-2</v>
      </c>
      <c r="G102" s="22"/>
    </row>
    <row r="103" spans="1:7" x14ac:dyDescent="0.35">
      <c r="A103" s="22" t="s">
        <v>527</v>
      </c>
      <c r="B103" s="262" t="s">
        <v>1718</v>
      </c>
      <c r="C103" s="265">
        <v>5.9799999999999999E-2</v>
      </c>
      <c r="D103" s="93">
        <v>0</v>
      </c>
      <c r="E103" s="93"/>
      <c r="F103" s="93">
        <f t="shared" si="1"/>
        <v>5.9799999999999999E-2</v>
      </c>
      <c r="G103" s="22"/>
    </row>
    <row r="104" spans="1:7" x14ac:dyDescent="0.35">
      <c r="A104" s="22" t="s">
        <v>528</v>
      </c>
      <c r="B104" s="262" t="s">
        <v>1719</v>
      </c>
      <c r="C104" s="265">
        <v>1.66E-2</v>
      </c>
      <c r="D104" s="93">
        <v>0</v>
      </c>
      <c r="E104" s="93"/>
      <c r="F104" s="93">
        <f t="shared" si="1"/>
        <v>1.66E-2</v>
      </c>
      <c r="G104" s="22"/>
    </row>
    <row r="105" spans="1:7" x14ac:dyDescent="0.35">
      <c r="A105" s="22" t="s">
        <v>529</v>
      </c>
      <c r="B105" s="262" t="s">
        <v>1720</v>
      </c>
      <c r="C105" s="265">
        <v>1.49E-2</v>
      </c>
      <c r="D105" s="93">
        <v>0</v>
      </c>
      <c r="E105" s="93"/>
      <c r="F105" s="93">
        <f t="shared" si="1"/>
        <v>1.49E-2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0.1779</v>
      </c>
      <c r="D150" s="93">
        <v>0</v>
      </c>
      <c r="E150" s="94"/>
      <c r="F150" s="93">
        <f>C150</f>
        <v>0.1779</v>
      </c>
    </row>
    <row r="151" spans="1:7" x14ac:dyDescent="0.35">
      <c r="A151" s="22" t="s">
        <v>557</v>
      </c>
      <c r="B151" s="22" t="s">
        <v>558</v>
      </c>
      <c r="C151" s="265">
        <v>0.82210000000000005</v>
      </c>
      <c r="D151" s="93">
        <v>0</v>
      </c>
      <c r="E151" s="94"/>
      <c r="F151" s="93">
        <f t="shared" ref="F151:F152" si="2">C151</f>
        <v>0.82210000000000005</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1.5900000000000001E-2</v>
      </c>
      <c r="D160" s="93">
        <v>0</v>
      </c>
      <c r="E160" s="94"/>
      <c r="F160" s="93">
        <f>C160</f>
        <v>1.5900000000000001E-2</v>
      </c>
    </row>
    <row r="161" spans="1:7" x14ac:dyDescent="0.35">
      <c r="A161" s="22" t="s">
        <v>569</v>
      </c>
      <c r="B161" s="22" t="s">
        <v>570</v>
      </c>
      <c r="C161" s="93">
        <v>0.98150000000000004</v>
      </c>
      <c r="D161" s="93">
        <v>0</v>
      </c>
      <c r="E161" s="94"/>
      <c r="F161" s="93">
        <f t="shared" ref="F161:F162" si="3">C161</f>
        <v>0.98150000000000004</v>
      </c>
    </row>
    <row r="162" spans="1:7" x14ac:dyDescent="0.35">
      <c r="A162" s="22" t="s">
        <v>571</v>
      </c>
      <c r="B162" s="22" t="s">
        <v>87</v>
      </c>
      <c r="C162" s="93">
        <v>2.5999999999999999E-3</v>
      </c>
      <c r="D162" s="93">
        <v>0</v>
      </c>
      <c r="E162" s="94"/>
      <c r="F162" s="93">
        <f t="shared" si="3"/>
        <v>2.5999999999999999E-3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5.8799999999999998E-2</v>
      </c>
      <c r="D170" s="93">
        <v>0</v>
      </c>
      <c r="E170" s="94"/>
      <c r="F170" s="93">
        <f>C170</f>
        <v>5.8799999999999998E-2</v>
      </c>
    </row>
    <row r="171" spans="1:7" x14ac:dyDescent="0.35">
      <c r="A171" s="22" t="s">
        <v>581</v>
      </c>
      <c r="B171" s="18" t="s">
        <v>1634</v>
      </c>
      <c r="C171" s="265">
        <v>8.3500000000000005E-2</v>
      </c>
      <c r="D171" s="93">
        <v>0</v>
      </c>
      <c r="E171" s="94"/>
      <c r="F171" s="93">
        <f t="shared" ref="F171:F174" si="4">C171</f>
        <v>8.3500000000000005E-2</v>
      </c>
    </row>
    <row r="172" spans="1:7" x14ac:dyDescent="0.35">
      <c r="A172" s="22" t="s">
        <v>582</v>
      </c>
      <c r="B172" s="18" t="s">
        <v>1635</v>
      </c>
      <c r="C172" s="265">
        <v>0.11020000000000001</v>
      </c>
      <c r="D172" s="93">
        <v>0</v>
      </c>
      <c r="E172" s="93"/>
      <c r="F172" s="93">
        <f t="shared" si="4"/>
        <v>0.11020000000000001</v>
      </c>
    </row>
    <row r="173" spans="1:7" x14ac:dyDescent="0.35">
      <c r="A173" s="22" t="s">
        <v>583</v>
      </c>
      <c r="B173" s="18" t="s">
        <v>1636</v>
      </c>
      <c r="C173" s="265">
        <v>0.16749999999999998</v>
      </c>
      <c r="D173" s="93">
        <v>0</v>
      </c>
      <c r="E173" s="93"/>
      <c r="F173" s="93">
        <f t="shared" si="4"/>
        <v>0.16749999999999998</v>
      </c>
    </row>
    <row r="174" spans="1:7" x14ac:dyDescent="0.35">
      <c r="A174" s="22" t="s">
        <v>584</v>
      </c>
      <c r="B174" s="18" t="s">
        <v>1637</v>
      </c>
      <c r="C174" s="265">
        <v>0.57989999999999997</v>
      </c>
      <c r="D174" s="93">
        <v>0</v>
      </c>
      <c r="E174" s="93"/>
      <c r="F174" s="93">
        <f t="shared" si="4"/>
        <v>0.57989999999999997</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54.31465</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138.02700465000001</v>
      </c>
      <c r="D190" s="264">
        <v>25382</v>
      </c>
      <c r="E190" s="36"/>
      <c r="F190" s="102">
        <f>IF($C$214=0,"",IF(C190="[for completion]","",IF(C190="","",C190/$C$214)))</f>
        <v>1.6013310403370902E-2</v>
      </c>
      <c r="G190" s="102">
        <f>IF($D$214=0,"",IF(D190="[for completion]","",IF(D190="","",D190/$D$214)))</f>
        <v>0.15994101930735494</v>
      </c>
    </row>
    <row r="191" spans="1:7" x14ac:dyDescent="0.35">
      <c r="A191" s="22" t="s">
        <v>603</v>
      </c>
      <c r="B191" s="262" t="s">
        <v>1700</v>
      </c>
      <c r="C191" s="256">
        <v>334.54979223000004</v>
      </c>
      <c r="D191" s="264">
        <v>22508</v>
      </c>
      <c r="E191" s="36"/>
      <c r="F191" s="102">
        <f t="shared" ref="F191:F213" si="5">IF($C$214=0,"",IF(C191="[for completion]","",IF(C191="","",C191/$C$214)))</f>
        <v>3.8813054604400078E-2</v>
      </c>
      <c r="G191" s="102">
        <f t="shared" ref="G191:G213" si="6">IF($D$214=0,"",IF(D191="[for completion]","",IF(D191="","",D191/$D$214)))</f>
        <v>0.14183092201441749</v>
      </c>
    </row>
    <row r="192" spans="1:7" x14ac:dyDescent="0.35">
      <c r="A192" s="22" t="s">
        <v>604</v>
      </c>
      <c r="B192" s="262" t="s">
        <v>1701</v>
      </c>
      <c r="C192" s="256">
        <v>461.67331601000001</v>
      </c>
      <c r="D192" s="264">
        <v>18633</v>
      </c>
      <c r="E192" s="36"/>
      <c r="F192" s="102">
        <f t="shared" si="5"/>
        <v>5.3561389185892726E-2</v>
      </c>
      <c r="G192" s="102">
        <f t="shared" si="6"/>
        <v>0.11741316731360589</v>
      </c>
    </row>
    <row r="193" spans="1:7" x14ac:dyDescent="0.35">
      <c r="A193" s="22" t="s">
        <v>605</v>
      </c>
      <c r="B193" s="262" t="s">
        <v>1702</v>
      </c>
      <c r="C193" s="256">
        <v>469.12623614</v>
      </c>
      <c r="D193" s="264">
        <v>13431</v>
      </c>
      <c r="E193" s="36"/>
      <c r="F193" s="102">
        <f t="shared" si="5"/>
        <v>5.4426045517136389E-2</v>
      </c>
      <c r="G193" s="102">
        <f t="shared" si="6"/>
        <v>8.4633513132026009E-2</v>
      </c>
    </row>
    <row r="194" spans="1:7" x14ac:dyDescent="0.35">
      <c r="A194" s="22" t="s">
        <v>606</v>
      </c>
      <c r="B194" s="262" t="s">
        <v>1703</v>
      </c>
      <c r="C194" s="256">
        <v>573.77742534000004</v>
      </c>
      <c r="D194" s="264">
        <v>12747</v>
      </c>
      <c r="E194" s="36"/>
      <c r="F194" s="102">
        <f t="shared" si="5"/>
        <v>6.6567234706823686E-2</v>
      </c>
      <c r="G194" s="102">
        <f t="shared" si="6"/>
        <v>8.0323385592579524E-2</v>
      </c>
    </row>
    <row r="195" spans="1:7" x14ac:dyDescent="0.35">
      <c r="A195" s="22" t="s">
        <v>607</v>
      </c>
      <c r="B195" s="262" t="s">
        <v>1704</v>
      </c>
      <c r="C195" s="256">
        <v>610.18599312000003</v>
      </c>
      <c r="D195" s="264">
        <v>11103</v>
      </c>
      <c r="E195" s="36"/>
      <c r="F195" s="102">
        <f t="shared" si="5"/>
        <v>7.0791203043177112E-2</v>
      </c>
      <c r="G195" s="102">
        <f t="shared" si="6"/>
        <v>6.9963956243383571E-2</v>
      </c>
    </row>
    <row r="196" spans="1:7" x14ac:dyDescent="0.35">
      <c r="A196" s="22" t="s">
        <v>608</v>
      </c>
      <c r="B196" s="262" t="s">
        <v>1705</v>
      </c>
      <c r="C196" s="256">
        <v>639.91378926999994</v>
      </c>
      <c r="D196" s="264">
        <v>9859</v>
      </c>
      <c r="E196" s="36"/>
      <c r="F196" s="102">
        <f t="shared" si="5"/>
        <v>7.4240096457659277E-2</v>
      </c>
      <c r="G196" s="102">
        <f t="shared" si="6"/>
        <v>6.212506931491657E-2</v>
      </c>
    </row>
    <row r="197" spans="1:7" x14ac:dyDescent="0.35">
      <c r="A197" s="22" t="s">
        <v>609</v>
      </c>
      <c r="B197" s="262" t="s">
        <v>1706</v>
      </c>
      <c r="C197" s="256">
        <v>620.85901838999996</v>
      </c>
      <c r="D197" s="264">
        <v>8288</v>
      </c>
      <c r="E197" s="36"/>
      <c r="F197" s="102">
        <f t="shared" si="5"/>
        <v>7.2029442379203529E-2</v>
      </c>
      <c r="G197" s="102">
        <f t="shared" si="6"/>
        <v>5.2225638957503658E-2</v>
      </c>
    </row>
    <row r="198" spans="1:7" x14ac:dyDescent="0.35">
      <c r="A198" s="22" t="s">
        <v>610</v>
      </c>
      <c r="B198" s="262" t="s">
        <v>1707</v>
      </c>
      <c r="C198" s="256">
        <v>591.97015923000004</v>
      </c>
      <c r="D198" s="264">
        <v>6974</v>
      </c>
      <c r="E198" s="36"/>
      <c r="F198" s="102">
        <f t="shared" si="5"/>
        <v>6.8677878892758309E-2</v>
      </c>
      <c r="G198" s="102">
        <f t="shared" si="6"/>
        <v>4.3945657105409083E-2</v>
      </c>
    </row>
    <row r="199" spans="1:7" x14ac:dyDescent="0.35">
      <c r="A199" s="22" t="s">
        <v>611</v>
      </c>
      <c r="B199" s="262" t="s">
        <v>1708</v>
      </c>
      <c r="C199" s="256">
        <v>571.06968246000008</v>
      </c>
      <c r="D199" s="264">
        <v>6015</v>
      </c>
      <c r="E199" s="39"/>
      <c r="F199" s="102">
        <f t="shared" si="5"/>
        <v>6.6253093808526953E-2</v>
      </c>
      <c r="G199" s="102">
        <f t="shared" si="6"/>
        <v>3.7902656651711449E-2</v>
      </c>
    </row>
    <row r="200" spans="1:7" x14ac:dyDescent="0.35">
      <c r="A200" s="22" t="s">
        <v>612</v>
      </c>
      <c r="B200" s="262" t="s">
        <v>1709</v>
      </c>
      <c r="C200" s="256">
        <v>2704.1436823899999</v>
      </c>
      <c r="D200" s="264">
        <v>20433</v>
      </c>
      <c r="E200" s="39"/>
      <c r="F200" s="102">
        <f t="shared" si="5"/>
        <v>0.31372333458390012</v>
      </c>
      <c r="G200" s="102">
        <f t="shared" si="6"/>
        <v>0.12875560820688611</v>
      </c>
    </row>
    <row r="201" spans="1:7" x14ac:dyDescent="0.35">
      <c r="A201" s="22" t="s">
        <v>613</v>
      </c>
      <c r="B201" s="262" t="s">
        <v>1710</v>
      </c>
      <c r="C201" s="256">
        <v>904.22111321</v>
      </c>
      <c r="D201" s="264">
        <v>3323</v>
      </c>
      <c r="E201" s="39"/>
      <c r="F201" s="102">
        <f t="shared" si="5"/>
        <v>0.10490391641715099</v>
      </c>
      <c r="G201" s="102">
        <f t="shared" si="6"/>
        <v>2.0939406160205676E-2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8619.5172124399996</v>
      </c>
      <c r="D214" s="46">
        <f>SUM(D190:D213)</f>
        <v>158696</v>
      </c>
      <c r="E214" s="87"/>
      <c r="F214" s="111">
        <f>SUM(F190:F213)</f>
        <v>1</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0.53910000000000002</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1950.6384399400001</v>
      </c>
      <c r="D219" s="264">
        <v>67773</v>
      </c>
      <c r="F219" s="102">
        <f t="shared" ref="F219:F233" si="7">IF($C$227=0,"",IF(C219="[for completion]","",C219/$C$227))</f>
        <v>0.22630483725060238</v>
      </c>
      <c r="G219" s="102">
        <f t="shared" ref="G219:G233" si="8">IF($D$227=0,"",IF(D219="[for completion]","",D219/$D$227))</f>
        <v>0.42706180370015628</v>
      </c>
    </row>
    <row r="220" spans="1:7" x14ac:dyDescent="0.35">
      <c r="A220" s="22" t="s">
        <v>633</v>
      </c>
      <c r="B220" s="22" t="s">
        <v>634</v>
      </c>
      <c r="C220" s="256">
        <v>1221.30671469</v>
      </c>
      <c r="D220" s="264">
        <v>21666</v>
      </c>
      <c r="F220" s="102">
        <f t="shared" si="7"/>
        <v>0.1416908493352001</v>
      </c>
      <c r="G220" s="102">
        <f t="shared" si="8"/>
        <v>0.13652518021878307</v>
      </c>
    </row>
    <row r="221" spans="1:7" x14ac:dyDescent="0.35">
      <c r="A221" s="22" t="s">
        <v>635</v>
      </c>
      <c r="B221" s="22" t="s">
        <v>636</v>
      </c>
      <c r="C221" s="256">
        <v>1678.4467919000001</v>
      </c>
      <c r="D221" s="264">
        <v>26395</v>
      </c>
      <c r="F221" s="102">
        <f t="shared" si="7"/>
        <v>0.19472631129242424</v>
      </c>
      <c r="G221" s="102">
        <f t="shared" si="8"/>
        <v>0.16632429298785098</v>
      </c>
    </row>
    <row r="222" spans="1:7" x14ac:dyDescent="0.35">
      <c r="A222" s="22" t="s">
        <v>637</v>
      </c>
      <c r="B222" s="22" t="s">
        <v>638</v>
      </c>
      <c r="C222" s="256">
        <v>1907.92703254</v>
      </c>
      <c r="D222" s="264">
        <v>24412</v>
      </c>
      <c r="F222" s="102">
        <f t="shared" si="7"/>
        <v>0.22134964006875124</v>
      </c>
      <c r="G222" s="102">
        <f t="shared" si="8"/>
        <v>0.15382870393708725</v>
      </c>
    </row>
    <row r="223" spans="1:7" x14ac:dyDescent="0.35">
      <c r="A223" s="22" t="s">
        <v>639</v>
      </c>
      <c r="B223" s="22" t="s">
        <v>640</v>
      </c>
      <c r="C223" s="256">
        <v>1860.4198761700002</v>
      </c>
      <c r="D223" s="264">
        <v>18441</v>
      </c>
      <c r="F223" s="102">
        <f t="shared" si="7"/>
        <v>0.21583806033648553</v>
      </c>
      <c r="G223" s="102">
        <f t="shared" si="8"/>
        <v>0.116203306951656</v>
      </c>
    </row>
    <row r="224" spans="1:7" x14ac:dyDescent="0.35">
      <c r="A224" s="22" t="s">
        <v>641</v>
      </c>
      <c r="B224" s="22" t="s">
        <v>642</v>
      </c>
      <c r="C224" s="256">
        <v>0.57121968000000001</v>
      </c>
      <c r="D224" s="264">
        <v>7</v>
      </c>
      <c r="F224" s="102">
        <f t="shared" si="7"/>
        <v>6.6270495889908428E-5</v>
      </c>
      <c r="G224" s="102">
        <f t="shared" si="8"/>
        <v>4.4109492362756462E-5</v>
      </c>
    </row>
    <row r="225" spans="1:7" x14ac:dyDescent="0.35">
      <c r="A225" s="22" t="s">
        <v>643</v>
      </c>
      <c r="B225" s="22" t="s">
        <v>644</v>
      </c>
      <c r="C225" s="256">
        <v>0.20713751999999999</v>
      </c>
      <c r="D225" s="264">
        <v>2</v>
      </c>
      <c r="F225" s="102">
        <f t="shared" si="7"/>
        <v>2.4031220646679795E-5</v>
      </c>
      <c r="G225" s="102">
        <f t="shared" si="8"/>
        <v>1.2602712103644705E-5</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8619.5172124399996</v>
      </c>
      <c r="D227" s="97">
        <f>SUM(D219:D226)</f>
        <v>158696</v>
      </c>
      <c r="F227" s="93">
        <f>SUM(F219:F226)</f>
        <v>1.0000000000000002</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0.96989999999999998</v>
      </c>
      <c r="E260" s="87"/>
      <c r="F260" s="87"/>
      <c r="G260" s="87"/>
    </row>
    <row r="261" spans="1:14" x14ac:dyDescent="0.35">
      <c r="A261" s="22" t="s">
        <v>686</v>
      </c>
      <c r="B261" s="22" t="s">
        <v>687</v>
      </c>
      <c r="C261" s="93">
        <v>1.7000000000000001E-2</v>
      </c>
      <c r="E261" s="87"/>
      <c r="F261" s="87"/>
    </row>
    <row r="262" spans="1:14" x14ac:dyDescent="0.35">
      <c r="A262" s="22" t="s">
        <v>688</v>
      </c>
      <c r="B262" s="22" t="s">
        <v>689</v>
      </c>
      <c r="C262" s="93">
        <v>1.3100000000000001E-2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17"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17"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A22" sqref="A20:XFD22"/>
    </sheetView>
  </sheetViews>
  <sheetFormatPr defaultColWidth="2.90625" defaultRowHeight="11.5" outlineLevelRow="2"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7" customWidth="1"/>
    <col min="9" max="9" width="24.54296875" style="267"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45379</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81" t="s">
        <v>1646</v>
      </c>
      <c r="E5" s="281"/>
      <c r="F5" s="281"/>
      <c r="G5" s="281" t="s">
        <v>1647</v>
      </c>
      <c r="H5" s="281"/>
      <c r="I5" s="281"/>
    </row>
    <row r="6" spans="1:9" ht="15" customHeight="1" x14ac:dyDescent="0.35">
      <c r="A6" s="140"/>
      <c r="B6" s="143" t="s">
        <v>1722</v>
      </c>
      <c r="D6" s="282" t="s">
        <v>1723</v>
      </c>
      <c r="E6" s="282"/>
      <c r="F6" s="282"/>
      <c r="G6" s="282" t="s">
        <v>1724</v>
      </c>
      <c r="H6" s="282"/>
      <c r="I6" s="282"/>
    </row>
    <row r="7" spans="1:9" ht="15" customHeight="1" x14ac:dyDescent="0.35">
      <c r="A7" s="140"/>
      <c r="B7" s="143" t="s">
        <v>1640</v>
      </c>
      <c r="D7" s="282" t="s">
        <v>1725</v>
      </c>
      <c r="E7" s="282"/>
      <c r="F7" s="282"/>
      <c r="G7" s="282" t="s">
        <v>1726</v>
      </c>
      <c r="H7" s="282"/>
      <c r="I7" s="282"/>
    </row>
    <row r="8" spans="1:9" ht="15" customHeight="1" thickBot="1" x14ac:dyDescent="0.4">
      <c r="A8" s="140"/>
      <c r="B8" s="150" t="s">
        <v>484</v>
      </c>
      <c r="C8" s="150"/>
      <c r="D8" s="275" t="s">
        <v>1727</v>
      </c>
      <c r="E8" s="275"/>
      <c r="F8" s="275"/>
      <c r="G8" s="275" t="s">
        <v>1728</v>
      </c>
      <c r="H8" s="275"/>
      <c r="I8" s="275"/>
    </row>
    <row r="9" spans="1:9" ht="15" customHeight="1" x14ac:dyDescent="0.35">
      <c r="A9" s="140"/>
      <c r="I9" s="151"/>
    </row>
    <row r="10" spans="1:9" ht="15" customHeight="1" x14ac:dyDescent="0.35">
      <c r="A10" s="140"/>
      <c r="B10" s="149" t="s">
        <v>1729</v>
      </c>
      <c r="C10" s="266"/>
      <c r="D10" s="266" t="s">
        <v>1730</v>
      </c>
      <c r="E10" s="266" t="s">
        <v>1731</v>
      </c>
      <c r="F10" s="266" t="s">
        <v>1732</v>
      </c>
      <c r="G10" s="266" t="s">
        <v>1733</v>
      </c>
      <c r="H10" s="266" t="s">
        <v>1734</v>
      </c>
      <c r="I10" s="266" t="s">
        <v>1735</v>
      </c>
    </row>
    <row r="11" spans="1:9" ht="15" customHeight="1" thickBot="1" x14ac:dyDescent="0.4">
      <c r="A11" s="140"/>
      <c r="B11" s="152" t="s">
        <v>1736</v>
      </c>
      <c r="C11" s="153"/>
      <c r="D11" s="154"/>
      <c r="E11" s="154"/>
      <c r="F11" s="154"/>
      <c r="G11" s="154"/>
      <c r="H11" s="155">
        <v>3.038742678600352</v>
      </c>
      <c r="I11" s="156">
        <v>6550000000</v>
      </c>
    </row>
    <row r="12" spans="1:9" ht="15" customHeight="1" x14ac:dyDescent="0.35">
      <c r="A12" s="140"/>
      <c r="B12" s="157"/>
      <c r="D12" s="158"/>
      <c r="E12" s="158"/>
      <c r="F12" s="158"/>
      <c r="G12" s="158"/>
      <c r="H12" s="159"/>
      <c r="I12" s="160">
        <v>6550000000</v>
      </c>
    </row>
    <row r="13" spans="1:9" ht="15" customHeight="1" x14ac:dyDescent="0.35">
      <c r="A13" s="140"/>
      <c r="B13" s="161" t="s">
        <v>1737</v>
      </c>
      <c r="D13" s="162">
        <v>40319</v>
      </c>
      <c r="E13" s="267" t="s">
        <v>1738</v>
      </c>
      <c r="F13" s="162">
        <v>45798</v>
      </c>
      <c r="G13" s="162">
        <v>46163</v>
      </c>
      <c r="H13" s="163">
        <v>1.1471594798083504</v>
      </c>
      <c r="I13" s="164">
        <v>350000000</v>
      </c>
    </row>
    <row r="14" spans="1:9" ht="15" customHeight="1" x14ac:dyDescent="0.35">
      <c r="A14" s="140"/>
      <c r="B14" s="161" t="s">
        <v>1739</v>
      </c>
      <c r="D14" s="162">
        <v>42093</v>
      </c>
      <c r="E14" s="267" t="s">
        <v>1738</v>
      </c>
      <c r="F14" s="162">
        <v>45747</v>
      </c>
      <c r="G14" s="162">
        <v>46111</v>
      </c>
      <c r="H14" s="163">
        <v>1.0075290896646132</v>
      </c>
      <c r="I14" s="164">
        <v>1250000000</v>
      </c>
    </row>
    <row r="15" spans="1:9" ht="15" customHeight="1" x14ac:dyDescent="0.35">
      <c r="A15" s="140"/>
      <c r="B15" s="161" t="s">
        <v>1740</v>
      </c>
      <c r="D15" s="162">
        <v>43369</v>
      </c>
      <c r="E15" s="267" t="s">
        <v>1738</v>
      </c>
      <c r="F15" s="162">
        <v>45926</v>
      </c>
      <c r="G15" s="162">
        <v>46291</v>
      </c>
      <c r="H15" s="163">
        <v>1.4976043805612593</v>
      </c>
      <c r="I15" s="164">
        <v>250000000</v>
      </c>
    </row>
    <row r="16" spans="1:9" ht="15" customHeight="1" x14ac:dyDescent="0.35">
      <c r="A16" s="140"/>
      <c r="B16" s="161" t="s">
        <v>1741</v>
      </c>
      <c r="D16" s="162">
        <v>43819</v>
      </c>
      <c r="E16" s="267" t="s">
        <v>1738</v>
      </c>
      <c r="F16" s="162">
        <v>45646</v>
      </c>
      <c r="G16" s="162">
        <v>46011</v>
      </c>
      <c r="H16" s="163">
        <v>0.731006160164271</v>
      </c>
      <c r="I16" s="164">
        <v>1400000000</v>
      </c>
    </row>
    <row r="17" spans="1:9" ht="15" customHeight="1" x14ac:dyDescent="0.35">
      <c r="A17" s="140"/>
      <c r="B17" s="161" t="s">
        <v>1742</v>
      </c>
      <c r="D17" s="162">
        <v>44720</v>
      </c>
      <c r="E17" s="267" t="s">
        <v>1738</v>
      </c>
      <c r="F17" s="162">
        <v>47277</v>
      </c>
      <c r="G17" s="162">
        <v>47642</v>
      </c>
      <c r="H17" s="163">
        <v>5.1964407939767279</v>
      </c>
      <c r="I17" s="164">
        <v>2050000000</v>
      </c>
    </row>
    <row r="18" spans="1:9" ht="15" customHeight="1" x14ac:dyDescent="0.35">
      <c r="A18" s="140"/>
      <c r="B18" s="161" t="s">
        <v>1743</v>
      </c>
      <c r="D18" s="162">
        <v>45111</v>
      </c>
      <c r="E18" s="267" t="s">
        <v>1744</v>
      </c>
      <c r="F18" s="162">
        <v>46938</v>
      </c>
      <c r="G18" s="162">
        <v>47303</v>
      </c>
      <c r="H18" s="163">
        <v>4.2683093771389462</v>
      </c>
      <c r="I18" s="185">
        <v>750000000</v>
      </c>
    </row>
    <row r="19" spans="1:9" ht="15" customHeight="1" thickBot="1" x14ac:dyDescent="0.4">
      <c r="A19" s="140"/>
      <c r="B19" s="161" t="s">
        <v>1745</v>
      </c>
      <c r="D19" s="162">
        <v>45344</v>
      </c>
      <c r="E19" s="267" t="s">
        <v>1744</v>
      </c>
      <c r="F19" s="162">
        <v>47564</v>
      </c>
      <c r="G19" s="162">
        <v>47929</v>
      </c>
      <c r="H19" s="163">
        <v>5.9822039698836411</v>
      </c>
      <c r="I19" s="185">
        <v>500000000</v>
      </c>
    </row>
    <row r="20" spans="1:9" ht="15" hidden="1" customHeight="1" outlineLevel="1" x14ac:dyDescent="0.35">
      <c r="A20" s="140"/>
      <c r="B20" s="161"/>
      <c r="D20" s="162"/>
      <c r="E20" s="267"/>
      <c r="F20" s="162"/>
      <c r="G20" s="162"/>
      <c r="H20" s="163"/>
      <c r="I20" s="164"/>
    </row>
    <row r="21" spans="1:9" ht="15" hidden="1" customHeight="1" outlineLevel="1" x14ac:dyDescent="0.35">
      <c r="A21" s="140"/>
      <c r="B21" s="161"/>
      <c r="D21" s="162"/>
      <c r="E21" s="267"/>
      <c r="F21" s="162"/>
      <c r="G21" s="162"/>
      <c r="H21" s="163"/>
      <c r="I21" s="185"/>
    </row>
    <row r="22" spans="1:9" ht="15" hidden="1" customHeight="1" outlineLevel="2" thickBot="1" x14ac:dyDescent="0.4">
      <c r="A22" s="140"/>
      <c r="B22" s="161"/>
      <c r="D22" s="162"/>
      <c r="E22" s="267"/>
      <c r="F22" s="162"/>
      <c r="G22" s="162"/>
      <c r="H22" s="163"/>
      <c r="I22" s="164"/>
    </row>
    <row r="23" spans="1:9" ht="15" customHeight="1" collapsed="1" thickBot="1" x14ac:dyDescent="0.4">
      <c r="A23" s="140"/>
      <c r="B23" s="165" t="s">
        <v>1746</v>
      </c>
      <c r="C23" s="165"/>
      <c r="D23" s="165"/>
      <c r="E23" s="165"/>
      <c r="F23" s="165"/>
      <c r="G23" s="165"/>
      <c r="H23" s="165"/>
      <c r="I23" s="166" t="s">
        <v>1747</v>
      </c>
    </row>
    <row r="24" spans="1:9" ht="15" customHeight="1" x14ac:dyDescent="0.35">
      <c r="A24" s="140"/>
      <c r="H24" s="167"/>
      <c r="I24" s="167"/>
    </row>
    <row r="25" spans="1:9" ht="15" customHeight="1" x14ac:dyDescent="0.35">
      <c r="A25" s="140"/>
      <c r="B25" s="149" t="s">
        <v>1748</v>
      </c>
      <c r="C25" s="266"/>
      <c r="D25" s="266"/>
      <c r="E25" s="266"/>
      <c r="F25" s="266"/>
      <c r="G25" s="266"/>
      <c r="H25" s="266" t="s">
        <v>1734</v>
      </c>
      <c r="I25" s="266" t="s">
        <v>1735</v>
      </c>
    </row>
    <row r="26" spans="1:9" ht="15" customHeight="1" x14ac:dyDescent="0.35">
      <c r="A26" s="140"/>
      <c r="B26" s="157" t="s">
        <v>1749</v>
      </c>
      <c r="C26" s="157"/>
      <c r="D26" s="157"/>
      <c r="E26" s="157"/>
      <c r="H26" s="159">
        <v>14.926666666666668</v>
      </c>
      <c r="I26" s="160">
        <v>8619517212.4400005</v>
      </c>
    </row>
    <row r="27" spans="1:9" ht="15" customHeight="1" x14ac:dyDescent="0.35">
      <c r="A27" s="140"/>
      <c r="B27" s="157" t="s">
        <v>1750</v>
      </c>
      <c r="C27" s="157"/>
      <c r="D27" s="157"/>
      <c r="E27" s="157"/>
      <c r="H27" s="159">
        <v>4.3210244660047437</v>
      </c>
      <c r="I27" s="160">
        <v>211687400.63</v>
      </c>
    </row>
    <row r="28" spans="1:9" ht="15" customHeight="1" x14ac:dyDescent="0.35">
      <c r="A28" s="140"/>
      <c r="B28" s="161" t="s">
        <v>1751</v>
      </c>
      <c r="C28" s="161"/>
      <c r="D28" s="161"/>
      <c r="E28" s="161"/>
      <c r="H28" s="163">
        <v>1.0958904109589041E-2</v>
      </c>
      <c r="I28" s="164">
        <v>72987400.629999995</v>
      </c>
    </row>
    <row r="29" spans="1:9" ht="15" hidden="1" customHeight="1" outlineLevel="1" x14ac:dyDescent="0.35">
      <c r="A29" s="140"/>
      <c r="B29" s="161" t="s">
        <v>1752</v>
      </c>
      <c r="C29" s="161"/>
      <c r="D29" s="161"/>
      <c r="E29" s="161"/>
      <c r="H29" s="163">
        <v>0</v>
      </c>
      <c r="I29" s="164">
        <v>0</v>
      </c>
    </row>
    <row r="30" spans="1:9" ht="15" customHeight="1" collapsed="1" x14ac:dyDescent="0.35">
      <c r="A30" s="140"/>
      <c r="B30" s="161" t="s">
        <v>1753</v>
      </c>
      <c r="C30" s="161"/>
      <c r="D30" s="161"/>
      <c r="E30" s="161"/>
      <c r="H30" s="163">
        <v>6.5890885028296013</v>
      </c>
      <c r="I30" s="164">
        <v>138700000</v>
      </c>
    </row>
    <row r="31" spans="1:9" ht="15" customHeight="1" thickBot="1" x14ac:dyDescent="0.4">
      <c r="A31" s="140"/>
      <c r="B31" s="168" t="s">
        <v>1754</v>
      </c>
      <c r="C31" s="168"/>
      <c r="D31" s="168"/>
      <c r="E31" s="168"/>
      <c r="H31" s="159">
        <v>14.672445308671263</v>
      </c>
      <c r="I31" s="160">
        <v>8831204613.0699997</v>
      </c>
    </row>
    <row r="32" spans="1:9" ht="15" hidden="1" customHeight="1" outlineLevel="1" thickBot="1" x14ac:dyDescent="0.4">
      <c r="A32" s="140"/>
      <c r="B32" s="169" t="s">
        <v>1755</v>
      </c>
      <c r="C32" s="169"/>
      <c r="D32" s="169"/>
      <c r="E32" s="169"/>
      <c r="F32" s="150"/>
      <c r="G32" s="150"/>
      <c r="H32" s="170"/>
      <c r="I32" s="171"/>
    </row>
    <row r="33" spans="1:9" ht="15" customHeight="1" collapsed="1" thickBot="1" x14ac:dyDescent="0.4">
      <c r="A33" s="140"/>
      <c r="B33" s="172" t="s">
        <v>1756</v>
      </c>
      <c r="C33" s="172"/>
      <c r="D33" s="172"/>
      <c r="E33" s="172"/>
      <c r="F33" s="173"/>
      <c r="G33" s="173"/>
      <c r="H33" s="173"/>
      <c r="I33" s="173">
        <v>0.34827551344580154</v>
      </c>
    </row>
    <row r="34" spans="1:9" ht="15" customHeight="1" thickBot="1" x14ac:dyDescent="0.4">
      <c r="A34" s="140"/>
      <c r="B34" s="172" t="s">
        <v>1757</v>
      </c>
      <c r="C34" s="172"/>
      <c r="D34" s="172"/>
      <c r="E34" s="172"/>
      <c r="F34" s="173"/>
      <c r="G34" s="173"/>
      <c r="H34" s="173"/>
      <c r="I34" s="173">
        <v>0.14000000000000001</v>
      </c>
    </row>
    <row r="35" spans="1:9" ht="15" customHeight="1" thickBot="1" x14ac:dyDescent="0.4">
      <c r="A35" s="140"/>
      <c r="B35" s="172" t="s">
        <v>1758</v>
      </c>
      <c r="C35" s="172"/>
      <c r="D35" s="172"/>
      <c r="E35" s="172"/>
      <c r="F35" s="173"/>
      <c r="G35" s="173"/>
      <c r="H35" s="173"/>
      <c r="I35" s="173">
        <v>0.05</v>
      </c>
    </row>
    <row r="36" spans="1:9" ht="15" customHeight="1" thickBot="1" x14ac:dyDescent="0.4">
      <c r="A36" s="140"/>
      <c r="B36" s="172" t="s">
        <v>1759</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1760</v>
      </c>
      <c r="C39" s="149"/>
      <c r="D39" s="149"/>
      <c r="E39" s="149"/>
      <c r="F39" s="149"/>
      <c r="G39" s="149"/>
      <c r="H39" s="177"/>
      <c r="I39" s="177"/>
    </row>
    <row r="40" spans="1:9" ht="15" customHeight="1" x14ac:dyDescent="0.35">
      <c r="A40" s="140"/>
      <c r="B40" s="178" t="s">
        <v>1761</v>
      </c>
      <c r="C40" s="161"/>
      <c r="D40" s="161"/>
      <c r="E40" s="161"/>
      <c r="H40" s="163"/>
      <c r="I40" s="179">
        <v>9806504247.2187767</v>
      </c>
    </row>
    <row r="41" spans="1:9" ht="15" customHeight="1" x14ac:dyDescent="0.35">
      <c r="A41" s="140"/>
      <c r="B41" s="178" t="s">
        <v>1762</v>
      </c>
      <c r="C41" s="161"/>
      <c r="D41" s="161"/>
      <c r="E41" s="161"/>
      <c r="H41" s="163"/>
      <c r="I41" s="179">
        <v>7524062215.9109383</v>
      </c>
    </row>
    <row r="42" spans="1:9" ht="15" customHeight="1" x14ac:dyDescent="0.35">
      <c r="A42" s="140"/>
      <c r="B42" s="178" t="s">
        <v>1763</v>
      </c>
      <c r="C42" s="161"/>
      <c r="D42" s="161"/>
      <c r="E42" s="161"/>
      <c r="H42" s="163"/>
      <c r="I42" s="179" t="s">
        <v>1764</v>
      </c>
    </row>
    <row r="43" spans="1:9" ht="15" customHeight="1" x14ac:dyDescent="0.35">
      <c r="A43" s="140"/>
      <c r="B43" s="178" t="s">
        <v>1765</v>
      </c>
      <c r="C43" s="161"/>
      <c r="D43" s="161"/>
      <c r="E43" s="161"/>
      <c r="H43" s="163"/>
      <c r="I43" s="179" t="s">
        <v>1764</v>
      </c>
    </row>
    <row r="44" spans="1:9" ht="15" customHeight="1" x14ac:dyDescent="0.35">
      <c r="A44" s="140"/>
      <c r="B44" s="178" t="s">
        <v>1766</v>
      </c>
      <c r="C44" s="161"/>
      <c r="D44" s="161"/>
      <c r="E44" s="161"/>
      <c r="H44" s="163"/>
      <c r="I44" s="179" t="s">
        <v>1764</v>
      </c>
    </row>
    <row r="45" spans="1:9" ht="15" customHeight="1" x14ac:dyDescent="0.35">
      <c r="A45" s="140"/>
      <c r="B45" s="143" t="s">
        <v>1767</v>
      </c>
      <c r="I45" s="176" t="s">
        <v>1764</v>
      </c>
    </row>
    <row r="46" spans="1:9" ht="15" customHeight="1" x14ac:dyDescent="0.35">
      <c r="A46" s="140"/>
      <c r="B46" s="143" t="s">
        <v>1768</v>
      </c>
      <c r="I46" s="176" t="s">
        <v>1764</v>
      </c>
    </row>
    <row r="47" spans="1:9" ht="15" customHeight="1" x14ac:dyDescent="0.35">
      <c r="A47" s="140"/>
      <c r="B47" s="178" t="s">
        <v>1769</v>
      </c>
      <c r="C47" s="178"/>
      <c r="D47" s="178"/>
      <c r="E47" s="178"/>
      <c r="F47" s="178"/>
      <c r="G47" s="178"/>
      <c r="H47" s="178"/>
      <c r="I47" s="164" t="s">
        <v>1764</v>
      </c>
    </row>
    <row r="48" spans="1:9" ht="15" customHeight="1" thickBot="1" x14ac:dyDescent="0.4">
      <c r="A48" s="140"/>
      <c r="B48" s="180" t="s">
        <v>1770</v>
      </c>
      <c r="C48" s="180"/>
      <c r="D48" s="180"/>
      <c r="E48" s="180"/>
      <c r="F48" s="180"/>
      <c r="G48" s="180"/>
      <c r="H48" s="180"/>
      <c r="I48" s="181" t="s">
        <v>1764</v>
      </c>
    </row>
    <row r="49" spans="1:9" ht="15" customHeight="1" x14ac:dyDescent="0.35">
      <c r="A49" s="140"/>
      <c r="B49" s="178"/>
      <c r="C49" s="178"/>
      <c r="D49" s="178"/>
      <c r="E49" s="178"/>
      <c r="F49" s="178"/>
      <c r="G49" s="178"/>
      <c r="H49" s="182"/>
      <c r="I49" s="182"/>
    </row>
    <row r="50" spans="1:9" ht="15" customHeight="1" x14ac:dyDescent="0.35">
      <c r="A50" s="140"/>
      <c r="B50" s="149" t="s">
        <v>1771</v>
      </c>
      <c r="C50" s="266"/>
      <c r="D50" s="266"/>
      <c r="E50" s="266"/>
      <c r="F50" s="266"/>
      <c r="G50" s="266"/>
      <c r="H50" s="266"/>
      <c r="I50" s="266"/>
    </row>
    <row r="51" spans="1:9" ht="15" customHeight="1" x14ac:dyDescent="0.35">
      <c r="A51" s="140"/>
      <c r="B51" s="168" t="s">
        <v>1772</v>
      </c>
      <c r="C51" s="175"/>
      <c r="D51" s="175"/>
      <c r="E51" s="175"/>
      <c r="F51" s="175"/>
      <c r="G51" s="175"/>
      <c r="H51" s="182"/>
      <c r="I51" s="163"/>
    </row>
    <row r="52" spans="1:9" ht="15" customHeight="1" x14ac:dyDescent="0.35">
      <c r="A52" s="140"/>
      <c r="B52" s="161" t="s">
        <v>1773</v>
      </c>
      <c r="C52" s="175"/>
      <c r="D52" s="175"/>
      <c r="E52" s="175"/>
      <c r="F52" s="175"/>
      <c r="G52" s="175"/>
      <c r="H52" s="182"/>
      <c r="I52" s="163" t="s">
        <v>1692</v>
      </c>
    </row>
    <row r="53" spans="1:9" ht="15" customHeight="1" x14ac:dyDescent="0.35">
      <c r="A53" s="140"/>
      <c r="B53" s="161" t="s">
        <v>1774</v>
      </c>
      <c r="C53" s="175"/>
      <c r="D53" s="175"/>
      <c r="E53" s="175"/>
      <c r="F53" s="175"/>
      <c r="G53" s="175"/>
      <c r="H53" s="182"/>
      <c r="I53" s="163" t="s">
        <v>1692</v>
      </c>
    </row>
    <row r="54" spans="1:9" ht="15" customHeight="1" x14ac:dyDescent="0.35">
      <c r="A54" s="140"/>
      <c r="B54" s="161" t="s">
        <v>1775</v>
      </c>
      <c r="C54" s="175"/>
      <c r="D54" s="175"/>
      <c r="E54" s="175"/>
      <c r="F54" s="175"/>
      <c r="G54" s="175"/>
      <c r="H54" s="182"/>
      <c r="I54" s="163" t="s">
        <v>1692</v>
      </c>
    </row>
    <row r="55" spans="1:9" ht="15" customHeight="1" thickBot="1" x14ac:dyDescent="0.4">
      <c r="A55" s="140"/>
      <c r="B55" s="183" t="s">
        <v>1776</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1777</v>
      </c>
      <c r="C57" s="266"/>
      <c r="D57" s="266"/>
      <c r="E57" s="266"/>
      <c r="F57" s="266"/>
      <c r="G57" s="266"/>
      <c r="H57" s="266"/>
      <c r="I57" s="266"/>
    </row>
    <row r="58" spans="1:9" ht="15" customHeight="1" x14ac:dyDescent="0.35">
      <c r="A58" s="140"/>
      <c r="B58" s="157" t="s">
        <v>1778</v>
      </c>
      <c r="C58" s="157"/>
      <c r="D58" s="157"/>
      <c r="E58" s="157"/>
    </row>
    <row r="59" spans="1:9" ht="15" customHeight="1" x14ac:dyDescent="0.35">
      <c r="A59" s="140"/>
      <c r="B59" s="143" t="s">
        <v>1779</v>
      </c>
      <c r="G59" s="184"/>
      <c r="H59" s="184"/>
      <c r="I59" s="184">
        <v>158696</v>
      </c>
    </row>
    <row r="60" spans="1:9" ht="15" customHeight="1" x14ac:dyDescent="0.35">
      <c r="A60" s="140"/>
      <c r="B60" s="143" t="s">
        <v>1780</v>
      </c>
      <c r="G60" s="185"/>
      <c r="I60" s="185">
        <v>13020757470.360001</v>
      </c>
    </row>
    <row r="61" spans="1:9" ht="15" customHeight="1" x14ac:dyDescent="0.35">
      <c r="A61" s="140"/>
      <c r="B61" s="143" t="s">
        <v>1781</v>
      </c>
      <c r="G61" s="185"/>
      <c r="I61" s="185">
        <v>8619517212.4400005</v>
      </c>
    </row>
    <row r="62" spans="1:9" ht="15" customHeight="1" x14ac:dyDescent="0.35">
      <c r="A62" s="140"/>
      <c r="B62" s="143" t="s">
        <v>1782</v>
      </c>
      <c r="G62" s="185"/>
      <c r="I62" s="185">
        <v>82048.428885164089</v>
      </c>
    </row>
    <row r="63" spans="1:9" ht="15" customHeight="1" x14ac:dyDescent="0.35">
      <c r="A63" s="140"/>
      <c r="B63" s="143" t="s">
        <v>1783</v>
      </c>
      <c r="G63" s="185"/>
      <c r="I63" s="185">
        <v>54314.646950395727</v>
      </c>
    </row>
    <row r="64" spans="1:9" ht="15" customHeight="1" x14ac:dyDescent="0.35">
      <c r="A64" s="140"/>
      <c r="B64" s="143" t="s">
        <v>1784</v>
      </c>
      <c r="G64" s="186"/>
      <c r="H64" s="143"/>
      <c r="I64" s="185">
        <v>7300444.3599999994</v>
      </c>
    </row>
    <row r="65" spans="1:10" s="185" customFormat="1" ht="15" customHeight="1" x14ac:dyDescent="0.35">
      <c r="A65" s="140"/>
      <c r="B65" s="143" t="s">
        <v>1785</v>
      </c>
      <c r="C65" s="143"/>
      <c r="D65" s="143"/>
      <c r="E65" s="143"/>
      <c r="F65" s="143"/>
      <c r="G65" s="187"/>
      <c r="H65" s="267"/>
      <c r="I65" s="186">
        <v>8.4696673607934016E-4</v>
      </c>
      <c r="J65" s="143"/>
    </row>
    <row r="66" spans="1:10" s="185" customFormat="1" ht="15" customHeight="1" x14ac:dyDescent="0.35">
      <c r="A66" s="140"/>
      <c r="B66" s="143" t="s">
        <v>1786</v>
      </c>
      <c r="C66" s="143"/>
      <c r="D66" s="143"/>
      <c r="E66" s="143"/>
      <c r="F66" s="143"/>
      <c r="G66" s="186"/>
      <c r="H66" s="143"/>
      <c r="I66" s="185">
        <v>12306255.09</v>
      </c>
      <c r="J66" s="143"/>
    </row>
    <row r="67" spans="1:10" s="185" customFormat="1" ht="15" customHeight="1" x14ac:dyDescent="0.35">
      <c r="A67" s="140"/>
      <c r="B67" s="143" t="s">
        <v>1787</v>
      </c>
      <c r="C67" s="143"/>
      <c r="D67" s="143"/>
      <c r="E67" s="143"/>
      <c r="F67" s="143"/>
      <c r="G67" s="187"/>
      <c r="H67" s="187"/>
      <c r="I67" s="186">
        <v>1.4277197651208545E-3</v>
      </c>
      <c r="J67" s="143"/>
    </row>
    <row r="68" spans="1:10" s="185" customFormat="1" ht="15" customHeight="1" x14ac:dyDescent="0.35">
      <c r="A68" s="140"/>
      <c r="B68" s="143" t="s">
        <v>1788</v>
      </c>
      <c r="C68" s="143"/>
      <c r="D68" s="143"/>
      <c r="E68" s="143"/>
      <c r="F68" s="143"/>
      <c r="I68" s="185">
        <v>109.49</v>
      </c>
      <c r="J68" s="143"/>
    </row>
    <row r="69" spans="1:10" s="185" customFormat="1" ht="15" customHeight="1" x14ac:dyDescent="0.35">
      <c r="A69" s="140"/>
      <c r="B69" s="143" t="s">
        <v>1789</v>
      </c>
      <c r="C69" s="143"/>
      <c r="D69" s="143"/>
      <c r="E69" s="143"/>
      <c r="F69" s="143"/>
      <c r="I69" s="185">
        <v>296.61</v>
      </c>
      <c r="J69" s="143"/>
    </row>
    <row r="70" spans="1:10" s="185" customFormat="1" ht="15" customHeight="1" x14ac:dyDescent="0.35">
      <c r="A70" s="140"/>
      <c r="B70" s="143" t="s">
        <v>1790</v>
      </c>
      <c r="C70" s="143"/>
      <c r="D70" s="143"/>
      <c r="E70" s="143"/>
      <c r="F70" s="143"/>
      <c r="I70" s="185">
        <v>179.12</v>
      </c>
      <c r="J70" s="143"/>
    </row>
    <row r="71" spans="1:10" s="185" customFormat="1" ht="15" customHeight="1" x14ac:dyDescent="0.35">
      <c r="A71" s="140"/>
      <c r="B71" s="143" t="s">
        <v>1791</v>
      </c>
      <c r="C71" s="143"/>
      <c r="D71" s="143"/>
      <c r="E71" s="143"/>
      <c r="F71" s="143"/>
      <c r="G71" s="187"/>
      <c r="H71" s="187"/>
      <c r="I71" s="187">
        <v>0.53910000000000002</v>
      </c>
      <c r="J71" s="143"/>
    </row>
    <row r="72" spans="1:10" s="185" customFormat="1" ht="15" customHeight="1" x14ac:dyDescent="0.35">
      <c r="A72" s="140"/>
      <c r="B72" s="143" t="s">
        <v>1792</v>
      </c>
      <c r="C72" s="143"/>
      <c r="D72" s="143"/>
      <c r="E72" s="143"/>
      <c r="F72" s="143"/>
      <c r="G72" s="187"/>
      <c r="H72" s="187"/>
      <c r="I72" s="187">
        <v>4.6109999999999998E-2</v>
      </c>
      <c r="J72" s="143"/>
    </row>
    <row r="73" spans="1:10" s="185" customFormat="1" ht="15" customHeight="1" x14ac:dyDescent="0.35">
      <c r="A73" s="140"/>
      <c r="B73" s="143" t="s">
        <v>1793</v>
      </c>
      <c r="C73" s="143"/>
      <c r="D73" s="143"/>
      <c r="E73" s="143"/>
      <c r="F73" s="143"/>
      <c r="G73" s="187"/>
      <c r="H73" s="187"/>
      <c r="I73" s="187">
        <v>1.0500000000000001E-2</v>
      </c>
      <c r="J73" s="143"/>
    </row>
    <row r="74" spans="1:10" s="185" customFormat="1" ht="15" customHeight="1" thickBot="1" x14ac:dyDescent="0.4">
      <c r="A74" s="140"/>
      <c r="B74" s="143" t="s">
        <v>1794</v>
      </c>
      <c r="C74" s="143"/>
      <c r="D74" s="143"/>
      <c r="E74" s="143"/>
      <c r="F74" s="143"/>
      <c r="G74" s="188"/>
      <c r="H74" s="187"/>
      <c r="I74" s="188">
        <v>63190</v>
      </c>
      <c r="J74" s="143"/>
    </row>
    <row r="75" spans="1:10" s="185" customFormat="1" ht="15" customHeight="1" x14ac:dyDescent="0.35">
      <c r="A75" s="140"/>
      <c r="B75" s="189" t="s">
        <v>1795</v>
      </c>
      <c r="C75" s="190"/>
      <c r="D75" s="190"/>
      <c r="E75" s="190"/>
      <c r="F75" s="191" t="s">
        <v>597</v>
      </c>
      <c r="G75" s="191" t="s">
        <v>1796</v>
      </c>
      <c r="H75" s="191" t="s">
        <v>1797</v>
      </c>
      <c r="I75" s="191" t="s">
        <v>1798</v>
      </c>
      <c r="J75" s="143"/>
    </row>
    <row r="76" spans="1:10" s="185" customFormat="1" ht="15" customHeight="1" x14ac:dyDescent="0.35">
      <c r="A76" s="140"/>
      <c r="B76" s="143" t="s">
        <v>1747</v>
      </c>
      <c r="C76" s="143"/>
      <c r="D76" s="143"/>
      <c r="E76" s="143"/>
      <c r="F76" s="184">
        <v>14117</v>
      </c>
      <c r="G76" s="187">
        <v>8.8956243383576147E-2</v>
      </c>
      <c r="H76" s="185">
        <v>373440704.63999999</v>
      </c>
      <c r="I76" s="187">
        <v>4.3325014085595977E-2</v>
      </c>
      <c r="J76" s="143"/>
    </row>
    <row r="77" spans="1:10" s="185" customFormat="1" ht="15" customHeight="1" thickBot="1" x14ac:dyDescent="0.4">
      <c r="A77" s="140"/>
      <c r="B77" s="143" t="s">
        <v>1692</v>
      </c>
      <c r="C77" s="143"/>
      <c r="D77" s="143"/>
      <c r="E77" s="143"/>
      <c r="F77" s="184">
        <v>144579</v>
      </c>
      <c r="G77" s="187">
        <v>0.91104375661642389</v>
      </c>
      <c r="H77" s="185">
        <v>8246076507.8000002</v>
      </c>
      <c r="I77" s="187">
        <v>0.95667498591440403</v>
      </c>
      <c r="J77" s="143"/>
    </row>
    <row r="78" spans="1:10" s="185" customFormat="1" ht="15" customHeight="1" x14ac:dyDescent="0.35">
      <c r="A78" s="140"/>
      <c r="B78" s="189" t="s">
        <v>1799</v>
      </c>
      <c r="C78" s="190"/>
      <c r="D78" s="190"/>
      <c r="E78" s="190"/>
      <c r="F78" s="191" t="s">
        <v>597</v>
      </c>
      <c r="G78" s="191" t="s">
        <v>1796</v>
      </c>
      <c r="H78" s="191" t="s">
        <v>1797</v>
      </c>
      <c r="I78" s="191" t="s">
        <v>1798</v>
      </c>
      <c r="J78" s="143"/>
    </row>
    <row r="79" spans="1:10" s="185" customFormat="1" ht="15" customHeight="1" x14ac:dyDescent="0.35">
      <c r="A79" s="140"/>
      <c r="B79" s="143" t="s">
        <v>1747</v>
      </c>
      <c r="C79" s="143"/>
      <c r="D79" s="143"/>
      <c r="E79" s="143"/>
      <c r="F79" s="184">
        <v>158696</v>
      </c>
      <c r="G79" s="187">
        <v>1</v>
      </c>
      <c r="H79" s="185">
        <v>8619517212.4400005</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1800</v>
      </c>
      <c r="C81" s="189"/>
      <c r="D81" s="189"/>
      <c r="E81" s="189"/>
      <c r="F81" s="191" t="s">
        <v>597</v>
      </c>
      <c r="G81" s="191" t="s">
        <v>1796</v>
      </c>
      <c r="H81" s="191" t="s">
        <v>1797</v>
      </c>
      <c r="I81" s="191" t="s">
        <v>1798</v>
      </c>
    </row>
    <row r="82" spans="1:9" ht="15" customHeight="1" x14ac:dyDescent="0.35">
      <c r="A82" s="140"/>
      <c r="B82" s="143" t="s">
        <v>1744</v>
      </c>
      <c r="F82" s="184">
        <v>18039</v>
      </c>
      <c r="G82" s="187">
        <v>0.11367016181882342</v>
      </c>
      <c r="H82" s="185">
        <v>1533460957.3599999</v>
      </c>
      <c r="I82" s="187">
        <v>0.17790566682166994</v>
      </c>
    </row>
    <row r="83" spans="1:9" ht="15" customHeight="1" thickBot="1" x14ac:dyDescent="0.4">
      <c r="A83" s="140"/>
      <c r="B83" s="143" t="s">
        <v>1738</v>
      </c>
      <c r="F83" s="184">
        <v>140657</v>
      </c>
      <c r="G83" s="187">
        <v>0.88632983818117661</v>
      </c>
      <c r="H83" s="185">
        <v>7086056255.0799999</v>
      </c>
      <c r="I83" s="187">
        <v>0.82209433317833003</v>
      </c>
    </row>
    <row r="84" spans="1:9" ht="15" customHeight="1" x14ac:dyDescent="0.35">
      <c r="A84" s="140"/>
      <c r="B84" s="189" t="s">
        <v>1801</v>
      </c>
      <c r="C84" s="189"/>
      <c r="D84" s="189"/>
      <c r="E84" s="189"/>
      <c r="F84" s="191" t="s">
        <v>597</v>
      </c>
      <c r="G84" s="191" t="s">
        <v>1796</v>
      </c>
      <c r="H84" s="191" t="s">
        <v>1797</v>
      </c>
      <c r="I84" s="191" t="s">
        <v>1798</v>
      </c>
    </row>
    <row r="85" spans="1:9" ht="15" customHeight="1" x14ac:dyDescent="0.35">
      <c r="A85" s="140"/>
      <c r="B85" s="143" t="s">
        <v>1802</v>
      </c>
      <c r="C85" s="192"/>
      <c r="D85" s="192"/>
      <c r="E85" s="192"/>
      <c r="F85" s="193">
        <v>137935</v>
      </c>
      <c r="G85" s="182">
        <v>0.86917754700811611</v>
      </c>
      <c r="H85" s="164">
        <v>7368945130.3800001</v>
      </c>
      <c r="I85" s="182">
        <v>0.85491390628524655</v>
      </c>
    </row>
    <row r="86" spans="1:9" ht="15" customHeight="1" x14ac:dyDescent="0.35">
      <c r="A86" s="140"/>
      <c r="B86" s="143" t="s">
        <v>1803</v>
      </c>
      <c r="C86" s="192"/>
      <c r="D86" s="192"/>
      <c r="E86" s="192"/>
      <c r="F86" s="193">
        <v>18798</v>
      </c>
      <c r="G86" s="182">
        <v>0.11845289106215658</v>
      </c>
      <c r="H86" s="164">
        <v>1091142610.73</v>
      </c>
      <c r="I86" s="182">
        <v>0.12658975947692561</v>
      </c>
    </row>
    <row r="87" spans="1:9" ht="15" customHeight="1" x14ac:dyDescent="0.35">
      <c r="A87" s="140"/>
      <c r="B87" s="143" t="s">
        <v>1804</v>
      </c>
      <c r="C87" s="192"/>
      <c r="D87" s="192"/>
      <c r="E87" s="192"/>
      <c r="F87" s="193">
        <v>1507</v>
      </c>
      <c r="G87" s="182">
        <v>9.4961435700962847E-3</v>
      </c>
      <c r="H87" s="164">
        <v>136915104.62</v>
      </c>
      <c r="I87" s="182">
        <v>1.5884312455736981E-2</v>
      </c>
    </row>
    <row r="88" spans="1:9" ht="15" customHeight="1" thickBot="1" x14ac:dyDescent="0.4">
      <c r="A88" s="140"/>
      <c r="B88" s="153" t="s">
        <v>1805</v>
      </c>
      <c r="C88" s="194"/>
      <c r="D88" s="194"/>
      <c r="E88" s="194"/>
      <c r="F88" s="195">
        <v>456</v>
      </c>
      <c r="G88" s="196">
        <v>2.8734183596309925E-3</v>
      </c>
      <c r="H88" s="197">
        <v>22514366.710000001</v>
      </c>
      <c r="I88" s="196">
        <v>2.612021782090817E-3</v>
      </c>
    </row>
    <row r="89" spans="1:9" ht="15" customHeight="1" thickBot="1" x14ac:dyDescent="0.4">
      <c r="A89" s="140"/>
      <c r="B89" s="149" t="s">
        <v>1806</v>
      </c>
      <c r="C89" s="266"/>
      <c r="D89" s="266"/>
      <c r="E89" s="266"/>
      <c r="F89" s="266"/>
      <c r="G89" s="266"/>
      <c r="H89" s="266"/>
      <c r="I89" s="266"/>
    </row>
    <row r="90" spans="1:9" ht="15" customHeight="1" x14ac:dyDescent="0.35">
      <c r="A90" s="140"/>
      <c r="B90" s="189" t="s">
        <v>1807</v>
      </c>
      <c r="C90" s="189"/>
      <c r="D90" s="189"/>
      <c r="E90" s="189"/>
      <c r="F90" s="191" t="s">
        <v>597</v>
      </c>
      <c r="G90" s="191" t="s">
        <v>1796</v>
      </c>
      <c r="H90" s="191" t="s">
        <v>1797</v>
      </c>
      <c r="I90" s="191" t="s">
        <v>1798</v>
      </c>
    </row>
    <row r="91" spans="1:9" ht="15" customHeight="1" x14ac:dyDescent="0.35">
      <c r="A91" s="140"/>
      <c r="B91" s="143" t="s">
        <v>1808</v>
      </c>
      <c r="F91" s="198">
        <v>5418</v>
      </c>
      <c r="G91" s="182">
        <v>3.4140747088773502E-2</v>
      </c>
      <c r="H91" s="199">
        <v>506799171.19999999</v>
      </c>
      <c r="I91" s="182">
        <v>5.8796700407833628E-2</v>
      </c>
    </row>
    <row r="92" spans="1:9" ht="15" customHeight="1" x14ac:dyDescent="0.35">
      <c r="A92" s="140"/>
      <c r="B92" s="143" t="s">
        <v>1809</v>
      </c>
      <c r="F92" s="198">
        <v>7029</v>
      </c>
      <c r="G92" s="182">
        <v>4.4292231688259312E-2</v>
      </c>
      <c r="H92" s="199">
        <v>719827117.05999994</v>
      </c>
      <c r="I92" s="182">
        <v>8.3511303396566025E-2</v>
      </c>
    </row>
    <row r="93" spans="1:9" ht="15" customHeight="1" x14ac:dyDescent="0.35">
      <c r="A93" s="140"/>
      <c r="B93" s="143" t="s">
        <v>1810</v>
      </c>
      <c r="F93" s="198">
        <v>9506</v>
      </c>
      <c r="G93" s="182">
        <v>5.9900690628623278E-2</v>
      </c>
      <c r="H93" s="199">
        <v>950125769.66999996</v>
      </c>
      <c r="I93" s="182">
        <v>0.11022958087475525</v>
      </c>
    </row>
    <row r="94" spans="1:9" ht="15" customHeight="1" x14ac:dyDescent="0.35">
      <c r="A94" s="140"/>
      <c r="B94" s="143" t="s">
        <v>1811</v>
      </c>
      <c r="F94" s="198">
        <v>7907</v>
      </c>
      <c r="G94" s="182">
        <v>4.9824822301759338E-2</v>
      </c>
      <c r="H94" s="199">
        <v>750988807.5</v>
      </c>
      <c r="I94" s="182">
        <v>8.7126551173439926E-2</v>
      </c>
    </row>
    <row r="95" spans="1:9" ht="15" customHeight="1" x14ac:dyDescent="0.35">
      <c r="A95" s="140"/>
      <c r="B95" s="143" t="s">
        <v>1812</v>
      </c>
      <c r="F95" s="198">
        <v>7960</v>
      </c>
      <c r="G95" s="182">
        <v>5.0158794172505926E-2</v>
      </c>
      <c r="H95" s="199">
        <v>692983870.71000004</v>
      </c>
      <c r="I95" s="182">
        <v>8.0397063272854827E-2</v>
      </c>
    </row>
    <row r="96" spans="1:9" ht="15" customHeight="1" x14ac:dyDescent="0.35">
      <c r="A96" s="140"/>
      <c r="B96" s="143" t="s">
        <v>1813</v>
      </c>
      <c r="F96" s="198">
        <v>5904</v>
      </c>
      <c r="G96" s="182">
        <v>3.7203206129959164E-2</v>
      </c>
      <c r="H96" s="199">
        <v>460032366.81999999</v>
      </c>
      <c r="I96" s="182">
        <v>5.337101318807793E-2</v>
      </c>
    </row>
    <row r="97" spans="1:9" ht="15" customHeight="1" x14ac:dyDescent="0.35">
      <c r="A97" s="140"/>
      <c r="B97" s="143" t="s">
        <v>1814</v>
      </c>
      <c r="F97" s="198">
        <v>5864</v>
      </c>
      <c r="G97" s="182">
        <v>3.6951151887886273E-2</v>
      </c>
      <c r="H97" s="199">
        <v>420966491.80000001</v>
      </c>
      <c r="I97" s="182">
        <v>4.8838755283468295E-2</v>
      </c>
    </row>
    <row r="98" spans="1:9" ht="15" customHeight="1" x14ac:dyDescent="0.35">
      <c r="A98" s="140"/>
      <c r="B98" s="143" t="s">
        <v>1815</v>
      </c>
      <c r="F98" s="198">
        <v>4790</v>
      </c>
      <c r="G98" s="182">
        <v>3.0183495488229066E-2</v>
      </c>
      <c r="H98" s="199">
        <v>312709328.81999999</v>
      </c>
      <c r="I98" s="182">
        <v>3.6279216238316286E-2</v>
      </c>
    </row>
    <row r="99" spans="1:9" ht="15" customHeight="1" x14ac:dyDescent="0.35">
      <c r="A99" s="140"/>
      <c r="B99" s="143" t="s">
        <v>1816</v>
      </c>
      <c r="F99" s="198">
        <v>3214</v>
      </c>
      <c r="G99" s="182">
        <v>2.0252558350557039E-2</v>
      </c>
      <c r="H99" s="199">
        <v>209854596.74000001</v>
      </c>
      <c r="I99" s="182">
        <v>2.434644442001116E-2</v>
      </c>
    </row>
    <row r="100" spans="1:9" ht="15" customHeight="1" x14ac:dyDescent="0.35">
      <c r="A100" s="140"/>
      <c r="B100" s="143" t="s">
        <v>1817</v>
      </c>
      <c r="F100" s="198">
        <v>1756</v>
      </c>
      <c r="G100" s="182">
        <v>1.1065181227000051E-2</v>
      </c>
      <c r="H100" s="199">
        <v>99242573.590000004</v>
      </c>
      <c r="I100" s="182">
        <v>1.1513704438894734E-2</v>
      </c>
    </row>
    <row r="101" spans="1:9" ht="15" customHeight="1" x14ac:dyDescent="0.35">
      <c r="A101" s="140"/>
      <c r="B101" s="143" t="s">
        <v>1818</v>
      </c>
      <c r="F101" s="198">
        <v>1550</v>
      </c>
      <c r="G101" s="182">
        <v>9.767101880324645E-3</v>
      </c>
      <c r="H101" s="199">
        <v>85628199.439999998</v>
      </c>
      <c r="I101" s="182">
        <v>9.934222222611061E-3</v>
      </c>
    </row>
    <row r="102" spans="1:9" ht="15" customHeight="1" x14ac:dyDescent="0.35">
      <c r="A102" s="140"/>
      <c r="B102" s="143" t="s">
        <v>1819</v>
      </c>
      <c r="F102" s="198">
        <v>1651</v>
      </c>
      <c r="G102" s="182">
        <v>1.0403538841558703E-2</v>
      </c>
      <c r="H102" s="199">
        <v>85967288.719999999</v>
      </c>
      <c r="I102" s="182">
        <v>9.973561929423249E-3</v>
      </c>
    </row>
    <row r="103" spans="1:9" ht="15" customHeight="1" thickBot="1" x14ac:dyDescent="0.4">
      <c r="A103" s="140"/>
      <c r="B103" s="150" t="s">
        <v>1820</v>
      </c>
      <c r="C103" s="150"/>
      <c r="D103" s="150"/>
      <c r="E103" s="150"/>
      <c r="F103" s="198">
        <v>96147</v>
      </c>
      <c r="G103" s="196">
        <v>0.60585648031456374</v>
      </c>
      <c r="H103" s="199">
        <v>3324391630.3699999</v>
      </c>
      <c r="I103" s="182">
        <v>0.38568188315374752</v>
      </c>
    </row>
    <row r="104" spans="1:9" ht="15" customHeight="1" x14ac:dyDescent="0.35">
      <c r="A104" s="140"/>
      <c r="B104" s="157" t="s">
        <v>1821</v>
      </c>
      <c r="C104" s="157"/>
      <c r="D104" s="157"/>
      <c r="E104" s="157"/>
      <c r="F104" s="191" t="s">
        <v>597</v>
      </c>
      <c r="G104" s="200" t="s">
        <v>1796</v>
      </c>
      <c r="H104" s="191" t="s">
        <v>1797</v>
      </c>
      <c r="I104" s="191" t="s">
        <v>1798</v>
      </c>
    </row>
    <row r="105" spans="1:9" ht="15" customHeight="1" x14ac:dyDescent="0.35">
      <c r="A105" s="140"/>
      <c r="B105" s="143" t="s">
        <v>1822</v>
      </c>
      <c r="F105" s="198">
        <v>11116</v>
      </c>
      <c r="G105" s="182">
        <v>7.0045873872057268E-2</v>
      </c>
      <c r="H105" s="199">
        <v>88568255.819999993</v>
      </c>
      <c r="I105" s="182">
        <v>1.0275315152474557E-2</v>
      </c>
    </row>
    <row r="106" spans="1:9" ht="15" customHeight="1" x14ac:dyDescent="0.35">
      <c r="A106" s="140"/>
      <c r="B106" s="143" t="s">
        <v>1823</v>
      </c>
      <c r="F106" s="198">
        <v>15290</v>
      </c>
      <c r="G106" s="182">
        <v>9.6347734032363769E-2</v>
      </c>
      <c r="H106" s="199">
        <v>268501358.00999999</v>
      </c>
      <c r="I106" s="182">
        <v>3.1150394087326502E-2</v>
      </c>
    </row>
    <row r="107" spans="1:9" ht="15" customHeight="1" x14ac:dyDescent="0.35">
      <c r="A107" s="140"/>
      <c r="B107" s="143" t="s">
        <v>1824</v>
      </c>
      <c r="F107" s="198">
        <v>11452</v>
      </c>
      <c r="G107" s="182">
        <v>7.2163129505469575E-2</v>
      </c>
      <c r="H107" s="199">
        <v>271834383.01999998</v>
      </c>
      <c r="I107" s="182">
        <v>3.1537077578739414E-2</v>
      </c>
    </row>
    <row r="108" spans="1:9" ht="15" customHeight="1" x14ac:dyDescent="0.35">
      <c r="A108" s="140"/>
      <c r="B108" s="143" t="s">
        <v>1825</v>
      </c>
      <c r="F108" s="198">
        <v>6740</v>
      </c>
      <c r="G108" s="182">
        <v>4.2471139789282651E-2</v>
      </c>
      <c r="H108" s="199">
        <v>217092789.37</v>
      </c>
      <c r="I108" s="182">
        <v>2.518618897316938E-2</v>
      </c>
    </row>
    <row r="109" spans="1:9" ht="15" customHeight="1" x14ac:dyDescent="0.35">
      <c r="A109" s="140"/>
      <c r="B109" s="143" t="s">
        <v>1826</v>
      </c>
      <c r="F109" s="198">
        <v>7405</v>
      </c>
      <c r="G109" s="182">
        <v>4.6661541563744517E-2</v>
      </c>
      <c r="H109" s="199">
        <v>268872644.20999998</v>
      </c>
      <c r="I109" s="182">
        <v>3.1193469144878926E-2</v>
      </c>
    </row>
    <row r="110" spans="1:9" ht="15" customHeight="1" x14ac:dyDescent="0.35">
      <c r="A110" s="140"/>
      <c r="B110" s="143" t="s">
        <v>1827</v>
      </c>
      <c r="F110" s="198">
        <v>8091</v>
      </c>
      <c r="G110" s="182">
        <v>5.0984271815294649E-2</v>
      </c>
      <c r="H110" s="199">
        <v>337254367.17000002</v>
      </c>
      <c r="I110" s="182">
        <v>3.9126827971671344E-2</v>
      </c>
    </row>
    <row r="111" spans="1:9" ht="15" customHeight="1" x14ac:dyDescent="0.35">
      <c r="A111" s="140"/>
      <c r="B111" s="143" t="s">
        <v>1828</v>
      </c>
      <c r="F111" s="198">
        <v>7635</v>
      </c>
      <c r="G111" s="182">
        <v>4.8110853455663662E-2</v>
      </c>
      <c r="H111" s="199">
        <v>376943472.75</v>
      </c>
      <c r="I111" s="182">
        <v>4.3731390454906392E-2</v>
      </c>
    </row>
    <row r="112" spans="1:9" ht="15" customHeight="1" x14ac:dyDescent="0.35">
      <c r="A112" s="140"/>
      <c r="B112" s="143" t="s">
        <v>1829</v>
      </c>
      <c r="F112" s="198">
        <v>8746</v>
      </c>
      <c r="G112" s="182">
        <v>5.5111660029238292E-2</v>
      </c>
      <c r="H112" s="199">
        <v>453448696.07999998</v>
      </c>
      <c r="I112" s="182">
        <v>5.2607203501556482E-2</v>
      </c>
    </row>
    <row r="113" spans="1:9" ht="15" customHeight="1" x14ac:dyDescent="0.35">
      <c r="A113" s="140"/>
      <c r="B113" s="143" t="s">
        <v>1830</v>
      </c>
      <c r="F113" s="198">
        <v>10737</v>
      </c>
      <c r="G113" s="182">
        <v>6.7657659928416589E-2</v>
      </c>
      <c r="H113" s="199">
        <v>595340698.54999995</v>
      </c>
      <c r="I113" s="182">
        <v>6.9068914636052081E-2</v>
      </c>
    </row>
    <row r="114" spans="1:9" ht="15" customHeight="1" x14ac:dyDescent="0.35">
      <c r="A114" s="140"/>
      <c r="B114" s="143" t="s">
        <v>1831</v>
      </c>
      <c r="F114" s="198">
        <v>14057</v>
      </c>
      <c r="G114" s="182">
        <v>8.8578162020466811E-2</v>
      </c>
      <c r="H114" s="199">
        <v>835756358.71000004</v>
      </c>
      <c r="I114" s="182">
        <v>9.6960924621602482E-2</v>
      </c>
    </row>
    <row r="115" spans="1:9" ht="15" customHeight="1" x14ac:dyDescent="0.35">
      <c r="A115" s="140"/>
      <c r="B115" s="143" t="s">
        <v>1832</v>
      </c>
      <c r="F115" s="198">
        <v>13499</v>
      </c>
      <c r="G115" s="182">
        <v>8.5062005343549935E-2</v>
      </c>
      <c r="H115" s="199">
        <v>915660995.88</v>
      </c>
      <c r="I115" s="182">
        <v>0.10623112331146399</v>
      </c>
    </row>
    <row r="116" spans="1:9" ht="15" customHeight="1" x14ac:dyDescent="0.35">
      <c r="A116" s="140"/>
      <c r="B116" s="143" t="s">
        <v>1833</v>
      </c>
      <c r="F116" s="198">
        <v>12477</v>
      </c>
      <c r="G116" s="182">
        <v>7.8622019458587489E-2</v>
      </c>
      <c r="H116" s="199">
        <v>996997454.82000005</v>
      </c>
      <c r="I116" s="182">
        <v>0.1156674359186959</v>
      </c>
    </row>
    <row r="117" spans="1:9" ht="15" customHeight="1" x14ac:dyDescent="0.35">
      <c r="A117" s="140"/>
      <c r="B117" s="143" t="s">
        <v>1834</v>
      </c>
      <c r="F117" s="198">
        <v>6471</v>
      </c>
      <c r="G117" s="182">
        <v>4.0776075011342443E-2</v>
      </c>
      <c r="H117" s="199">
        <v>542836131.72000003</v>
      </c>
      <c r="I117" s="182">
        <v>6.2977556438608792E-2</v>
      </c>
    </row>
    <row r="118" spans="1:9" ht="15" customHeight="1" x14ac:dyDescent="0.35">
      <c r="A118" s="140"/>
      <c r="B118" s="143" t="s">
        <v>1835</v>
      </c>
      <c r="F118" s="198">
        <v>24139</v>
      </c>
      <c r="G118" s="182">
        <v>0.15210843373493976</v>
      </c>
      <c r="H118" s="199">
        <v>2386062902.1300001</v>
      </c>
      <c r="I118" s="182">
        <v>0.27682094522490741</v>
      </c>
    </row>
    <row r="119" spans="1:9" ht="15" customHeight="1" thickBot="1" x14ac:dyDescent="0.4">
      <c r="A119" s="140"/>
      <c r="B119" s="150" t="s">
        <v>1836</v>
      </c>
      <c r="C119" s="150"/>
      <c r="D119" s="150"/>
      <c r="E119" s="150"/>
      <c r="F119" s="198">
        <v>841</v>
      </c>
      <c r="G119" s="196">
        <v>5.2994404395825985E-3</v>
      </c>
      <c r="H119" s="199">
        <v>64346704.200000003</v>
      </c>
      <c r="I119" s="182">
        <v>7.4652329839463051E-3</v>
      </c>
    </row>
    <row r="120" spans="1:9" ht="15" customHeight="1" x14ac:dyDescent="0.35">
      <c r="A120" s="140"/>
      <c r="B120" s="157" t="s">
        <v>1837</v>
      </c>
      <c r="C120" s="157"/>
      <c r="D120" s="157"/>
      <c r="E120" s="157"/>
      <c r="F120" s="191" t="s">
        <v>597</v>
      </c>
      <c r="G120" s="200" t="s">
        <v>1796</v>
      </c>
      <c r="H120" s="191" t="s">
        <v>1797</v>
      </c>
      <c r="I120" s="191" t="s">
        <v>1798</v>
      </c>
    </row>
    <row r="121" spans="1:9" ht="15" customHeight="1" x14ac:dyDescent="0.35">
      <c r="A121" s="140"/>
      <c r="B121" s="143" t="s">
        <v>1838</v>
      </c>
      <c r="F121" s="198">
        <v>67773</v>
      </c>
      <c r="G121" s="182">
        <v>0.42706180370015628</v>
      </c>
      <c r="H121" s="199">
        <v>1950638439.9400001</v>
      </c>
      <c r="I121" s="182">
        <v>0.22630483725060235</v>
      </c>
    </row>
    <row r="122" spans="1:9" ht="15" customHeight="1" x14ac:dyDescent="0.35">
      <c r="A122" s="140"/>
      <c r="B122" s="143" t="s">
        <v>1839</v>
      </c>
      <c r="F122" s="198">
        <v>21666</v>
      </c>
      <c r="G122" s="182">
        <v>0.13652518021878307</v>
      </c>
      <c r="H122" s="199">
        <v>1221306714.6900001</v>
      </c>
      <c r="I122" s="182">
        <v>0.1416908493352001</v>
      </c>
    </row>
    <row r="123" spans="1:9" ht="15" customHeight="1" x14ac:dyDescent="0.35">
      <c r="A123" s="140"/>
      <c r="B123" s="143" t="s">
        <v>1840</v>
      </c>
      <c r="F123" s="198">
        <v>26395</v>
      </c>
      <c r="G123" s="182">
        <v>0.16632429298785098</v>
      </c>
      <c r="H123" s="199">
        <v>1678446791.9000001</v>
      </c>
      <c r="I123" s="182">
        <v>0.19472631129242421</v>
      </c>
    </row>
    <row r="124" spans="1:9" ht="15" customHeight="1" x14ac:dyDescent="0.35">
      <c r="A124" s="140"/>
      <c r="B124" s="143" t="s">
        <v>1841</v>
      </c>
      <c r="F124" s="198">
        <v>24412</v>
      </c>
      <c r="G124" s="182">
        <v>0.15382870393708725</v>
      </c>
      <c r="H124" s="199">
        <v>1907927032.54</v>
      </c>
      <c r="I124" s="182">
        <v>0.22134964006875121</v>
      </c>
    </row>
    <row r="125" spans="1:9" ht="15" customHeight="1" x14ac:dyDescent="0.35">
      <c r="A125" s="140"/>
      <c r="B125" s="143" t="s">
        <v>1842</v>
      </c>
      <c r="F125" s="198">
        <v>18441</v>
      </c>
      <c r="G125" s="182">
        <v>0.116203306951656</v>
      </c>
      <c r="H125" s="199">
        <v>1860419876.1700001</v>
      </c>
      <c r="I125" s="182">
        <v>0.2158380603364855</v>
      </c>
    </row>
    <row r="126" spans="1:9" ht="15" customHeight="1" thickBot="1" x14ac:dyDescent="0.4">
      <c r="A126" s="140"/>
      <c r="B126" s="150" t="s">
        <v>1843</v>
      </c>
      <c r="C126" s="150"/>
      <c r="D126" s="150"/>
      <c r="E126" s="153"/>
      <c r="F126" s="198">
        <v>9</v>
      </c>
      <c r="G126" s="196">
        <v>5.6712204466401169E-5</v>
      </c>
      <c r="H126" s="199">
        <v>778357.20000000007</v>
      </c>
      <c r="I126" s="182">
        <v>9.030171653658823E-5</v>
      </c>
    </row>
    <row r="127" spans="1:9" ht="15" customHeight="1" x14ac:dyDescent="0.35">
      <c r="A127" s="140"/>
      <c r="B127" s="157" t="s">
        <v>1844</v>
      </c>
      <c r="C127" s="157"/>
      <c r="D127" s="157"/>
      <c r="E127" s="157"/>
      <c r="F127" s="191" t="s">
        <v>597</v>
      </c>
      <c r="G127" s="200" t="s">
        <v>1796</v>
      </c>
      <c r="H127" s="191" t="s">
        <v>1797</v>
      </c>
      <c r="I127" s="191" t="s">
        <v>1798</v>
      </c>
    </row>
    <row r="128" spans="1:9" ht="15" customHeight="1" x14ac:dyDescent="0.35">
      <c r="A128" s="140"/>
      <c r="B128" s="143" t="s">
        <v>1845</v>
      </c>
      <c r="F128" s="198">
        <v>124327</v>
      </c>
      <c r="G128" s="182">
        <v>0.78342869385491753</v>
      </c>
      <c r="H128" s="199">
        <v>7509197999.7600002</v>
      </c>
      <c r="I128" s="182">
        <v>0.87118545211818277</v>
      </c>
    </row>
    <row r="129" spans="1:10" ht="15" customHeight="1" x14ac:dyDescent="0.35">
      <c r="A129" s="140"/>
      <c r="B129" s="143" t="s">
        <v>1846</v>
      </c>
      <c r="F129" s="198">
        <v>30539</v>
      </c>
      <c r="G129" s="182">
        <v>0.19243711246660281</v>
      </c>
      <c r="H129" s="199">
        <v>850920399.41999996</v>
      </c>
      <c r="I129" s="182">
        <v>9.8720192610314728E-2</v>
      </c>
    </row>
    <row r="130" spans="1:10" ht="15" customHeight="1" x14ac:dyDescent="0.35">
      <c r="A130" s="140"/>
      <c r="B130" s="143" t="s">
        <v>1847</v>
      </c>
      <c r="F130" s="198">
        <v>1906</v>
      </c>
      <c r="G130" s="182">
        <v>1.2010384634773403E-2</v>
      </c>
      <c r="H130" s="199">
        <v>146645690.46000001</v>
      </c>
      <c r="I130" s="182">
        <v>1.7013213947569546E-2</v>
      </c>
    </row>
    <row r="131" spans="1:10" ht="15" customHeight="1" thickBot="1" x14ac:dyDescent="0.4">
      <c r="A131" s="140"/>
      <c r="B131" s="150" t="s">
        <v>1848</v>
      </c>
      <c r="C131" s="150"/>
      <c r="D131" s="150"/>
      <c r="E131" s="150"/>
      <c r="F131" s="198">
        <v>1924</v>
      </c>
      <c r="G131" s="196">
        <v>1.2123809043706206E-2</v>
      </c>
      <c r="H131" s="199">
        <v>112753122.8</v>
      </c>
      <c r="I131" s="182">
        <v>1.3081141323932921E-2</v>
      </c>
    </row>
    <row r="132" spans="1:10" ht="15" customHeight="1" x14ac:dyDescent="0.35">
      <c r="A132" s="140"/>
      <c r="B132" s="157" t="s">
        <v>1849</v>
      </c>
      <c r="F132" s="191" t="s">
        <v>597</v>
      </c>
      <c r="G132" s="200" t="s">
        <v>1796</v>
      </c>
      <c r="H132" s="191" t="s">
        <v>1797</v>
      </c>
      <c r="I132" s="191" t="s">
        <v>1798</v>
      </c>
    </row>
    <row r="133" spans="1:10" ht="15" customHeight="1" x14ac:dyDescent="0.35">
      <c r="A133" s="140"/>
      <c r="B133" s="157" t="s">
        <v>400</v>
      </c>
      <c r="C133" s="157"/>
      <c r="D133" s="157"/>
      <c r="E133" s="157"/>
      <c r="F133" s="201">
        <v>158696</v>
      </c>
      <c r="G133" s="202">
        <v>1</v>
      </c>
      <c r="H133" s="203">
        <v>8619517212.4400005</v>
      </c>
      <c r="I133" s="202">
        <v>0.99999999999999989</v>
      </c>
    </row>
    <row r="134" spans="1:10" ht="15" customHeight="1" x14ac:dyDescent="0.35">
      <c r="A134" s="140"/>
      <c r="B134" s="161" t="s">
        <v>1850</v>
      </c>
      <c r="F134" s="204">
        <v>93871</v>
      </c>
      <c r="G134" s="182">
        <v>0.59151459394061601</v>
      </c>
      <c r="H134" s="179">
        <v>4866708526.2799997</v>
      </c>
      <c r="I134" s="182">
        <v>0.56461497858095688</v>
      </c>
    </row>
    <row r="135" spans="1:10" ht="15" customHeight="1" x14ac:dyDescent="0.35">
      <c r="A135" s="140"/>
      <c r="B135" s="161" t="s">
        <v>1851</v>
      </c>
      <c r="F135" s="204">
        <v>64025</v>
      </c>
      <c r="G135" s="182">
        <v>0.40344432121792612</v>
      </c>
      <c r="H135" s="179">
        <v>3698009782.2199998</v>
      </c>
      <c r="I135" s="182">
        <v>0.42902748391556056</v>
      </c>
    </row>
    <row r="136" spans="1:10" ht="15" customHeight="1" x14ac:dyDescent="0.35">
      <c r="A136" s="140"/>
      <c r="B136" s="161" t="s">
        <v>1805</v>
      </c>
      <c r="F136" s="204">
        <v>800</v>
      </c>
      <c r="G136" s="182">
        <v>5.041084841457882E-3</v>
      </c>
      <c r="H136" s="179">
        <v>54798903.939999998</v>
      </c>
      <c r="I136" s="182">
        <v>6.3575375034824718E-3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1852</v>
      </c>
      <c r="C138" s="189"/>
      <c r="D138" s="189"/>
      <c r="E138" s="189"/>
      <c r="F138" s="191" t="s">
        <v>597</v>
      </c>
      <c r="G138" s="191" t="s">
        <v>1796</v>
      </c>
      <c r="H138" s="191" t="s">
        <v>1797</v>
      </c>
      <c r="I138" s="191" t="s">
        <v>1798</v>
      </c>
    </row>
    <row r="139" spans="1:10" ht="15" customHeight="1" x14ac:dyDescent="0.35">
      <c r="A139" s="140"/>
      <c r="B139" s="157" t="s">
        <v>484</v>
      </c>
      <c r="C139" s="157"/>
      <c r="D139" s="157"/>
      <c r="E139" s="157"/>
      <c r="F139" s="201">
        <v>158696</v>
      </c>
      <c r="G139" s="202">
        <v>0.99999999999999989</v>
      </c>
      <c r="H139" s="203">
        <v>8619517212.4400024</v>
      </c>
      <c r="I139" s="202">
        <v>0.99999999999999989</v>
      </c>
    </row>
    <row r="140" spans="1:10" ht="15" customHeight="1" x14ac:dyDescent="0.35">
      <c r="A140" s="140"/>
      <c r="B140" s="161" t="s">
        <v>1853</v>
      </c>
      <c r="F140" s="198">
        <v>57699</v>
      </c>
      <c r="G140" s="182">
        <v>0.36358194283409789</v>
      </c>
      <c r="H140" s="199">
        <v>3441369239.8000002</v>
      </c>
      <c r="I140" s="182">
        <v>0.3992531315829721</v>
      </c>
    </row>
    <row r="141" spans="1:10" ht="15" customHeight="1" x14ac:dyDescent="0.35">
      <c r="A141" s="140"/>
      <c r="B141" s="161" t="s">
        <v>1854</v>
      </c>
      <c r="F141" s="198">
        <v>43016</v>
      </c>
      <c r="G141" s="182">
        <v>0.27105913192519032</v>
      </c>
      <c r="H141" s="199">
        <v>2252942972.4699998</v>
      </c>
      <c r="I141" s="182">
        <v>0.26137693294683262</v>
      </c>
    </row>
    <row r="142" spans="1:10" ht="15" customHeight="1" x14ac:dyDescent="0.35">
      <c r="A142" s="140"/>
      <c r="B142" s="161" t="s">
        <v>1855</v>
      </c>
      <c r="F142" s="198">
        <v>33430</v>
      </c>
      <c r="G142" s="182">
        <v>0.21065433281242124</v>
      </c>
      <c r="H142" s="199">
        <v>1539738210.3499999</v>
      </c>
      <c r="I142" s="182">
        <v>0.17863392721436808</v>
      </c>
    </row>
    <row r="143" spans="1:10" ht="15" customHeight="1" x14ac:dyDescent="0.35">
      <c r="A143" s="140"/>
      <c r="B143" s="161" t="s">
        <v>1717</v>
      </c>
      <c r="F143" s="198">
        <v>11649</v>
      </c>
      <c r="G143" s="182">
        <v>7.3404496647678577E-2</v>
      </c>
      <c r="H143" s="199">
        <v>598474213.04999995</v>
      </c>
      <c r="I143" s="182">
        <v>6.9432451760321354E-2</v>
      </c>
    </row>
    <row r="144" spans="1:10" s="185" customFormat="1" ht="15" customHeight="1" x14ac:dyDescent="0.35">
      <c r="A144" s="140"/>
      <c r="B144" s="161" t="s">
        <v>1718</v>
      </c>
      <c r="C144" s="143"/>
      <c r="D144" s="143"/>
      <c r="E144" s="143"/>
      <c r="F144" s="198">
        <v>8060</v>
      </c>
      <c r="G144" s="182">
        <v>5.078892977768816E-2</v>
      </c>
      <c r="H144" s="199">
        <v>515458871.33999997</v>
      </c>
      <c r="I144" s="182">
        <v>5.9801362261458331E-2</v>
      </c>
      <c r="J144" s="143"/>
    </row>
    <row r="145" spans="1:10" s="185" customFormat="1" ht="15" customHeight="1" x14ac:dyDescent="0.35">
      <c r="A145" s="140"/>
      <c r="B145" s="161" t="s">
        <v>1856</v>
      </c>
      <c r="C145" s="143"/>
      <c r="D145" s="143"/>
      <c r="E145" s="143"/>
      <c r="F145" s="198">
        <v>2499</v>
      </c>
      <c r="G145" s="182">
        <v>1.5747088773504059E-2</v>
      </c>
      <c r="H145" s="199">
        <v>143067322.81</v>
      </c>
      <c r="I145" s="182">
        <v>1.6598066838769118E-2</v>
      </c>
      <c r="J145" s="143"/>
    </row>
    <row r="146" spans="1:10" s="185" customFormat="1" ht="15" customHeight="1" thickBot="1" x14ac:dyDescent="0.4">
      <c r="A146" s="140"/>
      <c r="B146" s="169" t="s">
        <v>1720</v>
      </c>
      <c r="C146" s="150"/>
      <c r="D146" s="150"/>
      <c r="E146" s="153"/>
      <c r="F146" s="198">
        <v>2343</v>
      </c>
      <c r="G146" s="196">
        <v>1.4764077229419772E-2</v>
      </c>
      <c r="H146" s="199">
        <v>128466382.62</v>
      </c>
      <c r="I146" s="182">
        <v>1.4904127395278317E-2</v>
      </c>
      <c r="J146" s="143"/>
    </row>
    <row r="147" spans="1:10" s="185" customFormat="1" ht="15" customHeight="1" x14ac:dyDescent="0.35">
      <c r="A147" s="140"/>
      <c r="B147" s="157" t="s">
        <v>1857</v>
      </c>
      <c r="C147" s="157"/>
      <c r="D147" s="157"/>
      <c r="E147" s="157"/>
      <c r="F147" s="191" t="s">
        <v>597</v>
      </c>
      <c r="G147" s="200" t="s">
        <v>1796</v>
      </c>
      <c r="H147" s="191" t="s">
        <v>1797</v>
      </c>
      <c r="I147" s="191" t="s">
        <v>1798</v>
      </c>
      <c r="J147" s="143"/>
    </row>
    <row r="148" spans="1:10" s="185" customFormat="1" ht="15" customHeight="1" x14ac:dyDescent="0.35">
      <c r="A148" s="140"/>
      <c r="B148" s="178" t="s">
        <v>1858</v>
      </c>
      <c r="C148" s="178"/>
      <c r="D148" s="178"/>
      <c r="E148" s="178"/>
      <c r="F148" s="204">
        <v>160</v>
      </c>
      <c r="G148" s="182">
        <v>1.0082169682915764E-3</v>
      </c>
      <c r="H148" s="179">
        <v>8832347.3800000008</v>
      </c>
      <c r="I148" s="182">
        <v>1.0246916575852806E-3</v>
      </c>
      <c r="J148" s="143"/>
    </row>
    <row r="149" spans="1:10" s="185" customFormat="1" ht="15" customHeight="1" x14ac:dyDescent="0.35">
      <c r="A149" s="140"/>
      <c r="B149" s="178" t="s">
        <v>1859</v>
      </c>
      <c r="C149" s="178"/>
      <c r="D149" s="178"/>
      <c r="E149" s="178"/>
      <c r="F149" s="204">
        <v>0</v>
      </c>
      <c r="G149" s="182">
        <v>0</v>
      </c>
      <c r="H149" s="179">
        <v>0</v>
      </c>
      <c r="I149" s="182">
        <v>0</v>
      </c>
      <c r="J149" s="143"/>
    </row>
    <row r="150" spans="1:10" s="185" customFormat="1" ht="15" customHeight="1" thickBot="1" x14ac:dyDescent="0.4">
      <c r="A150" s="140"/>
      <c r="B150" s="205" t="s">
        <v>1860</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7"/>
      <c r="H152" s="200" t="s">
        <v>1650</v>
      </c>
      <c r="I152" s="209" t="s">
        <v>1651</v>
      </c>
      <c r="J152" s="143"/>
    </row>
    <row r="153" spans="1:10" s="185" customFormat="1" ht="15" customHeight="1" x14ac:dyDescent="0.35">
      <c r="A153" s="140"/>
      <c r="B153" s="178"/>
      <c r="C153" s="178"/>
      <c r="D153" s="178"/>
      <c r="E153" s="178"/>
      <c r="F153" s="178"/>
      <c r="G153" s="267"/>
      <c r="H153" s="210">
        <v>45379</v>
      </c>
      <c r="I153" s="211">
        <v>8831204613.0699997</v>
      </c>
      <c r="J153" s="143"/>
    </row>
    <row r="154" spans="1:10" s="185" customFormat="1" ht="15" customHeight="1" x14ac:dyDescent="0.35">
      <c r="A154" s="140"/>
      <c r="B154" s="178"/>
      <c r="C154" s="178"/>
      <c r="D154" s="178"/>
      <c r="E154" s="178"/>
      <c r="F154" s="178"/>
      <c r="G154" s="267"/>
      <c r="H154" s="210">
        <v>45747</v>
      </c>
      <c r="I154" s="211">
        <v>8472520901.8900003</v>
      </c>
      <c r="J154" s="143"/>
    </row>
    <row r="155" spans="1:10" s="185" customFormat="1" ht="15" customHeight="1" x14ac:dyDescent="0.35">
      <c r="A155" s="140"/>
      <c r="B155" s="178"/>
      <c r="C155" s="178"/>
      <c r="D155" s="178"/>
      <c r="E155" s="178"/>
      <c r="F155" s="178"/>
      <c r="G155" s="267"/>
      <c r="H155" s="210">
        <v>46112</v>
      </c>
      <c r="I155" s="211">
        <v>8180622510.3099995</v>
      </c>
      <c r="J155" s="143"/>
    </row>
    <row r="156" spans="1:10" s="185" customFormat="1" ht="15" customHeight="1" x14ac:dyDescent="0.35">
      <c r="A156" s="140"/>
      <c r="B156" s="178"/>
      <c r="C156" s="178"/>
      <c r="D156" s="178"/>
      <c r="E156" s="178"/>
      <c r="F156" s="178"/>
      <c r="G156" s="267"/>
      <c r="H156" s="210">
        <v>46477</v>
      </c>
      <c r="I156" s="211">
        <v>7882064696.6300001</v>
      </c>
      <c r="J156" s="143"/>
    </row>
    <row r="157" spans="1:10" s="185" customFormat="1" ht="15" customHeight="1" x14ac:dyDescent="0.35">
      <c r="A157" s="140"/>
      <c r="B157" s="178"/>
      <c r="C157" s="178"/>
      <c r="D157" s="178"/>
      <c r="E157" s="178"/>
      <c r="F157" s="178"/>
      <c r="G157" s="267"/>
      <c r="H157" s="210">
        <v>46843</v>
      </c>
      <c r="I157" s="211">
        <v>7576784353.68999</v>
      </c>
      <c r="J157" s="143"/>
    </row>
    <row r="158" spans="1:10" s="185" customFormat="1" ht="15" customHeight="1" x14ac:dyDescent="0.35">
      <c r="A158" s="140"/>
      <c r="B158" s="178"/>
      <c r="C158" s="178"/>
      <c r="D158" s="178"/>
      <c r="E158" s="178"/>
      <c r="F158" s="178"/>
      <c r="G158" s="267"/>
      <c r="H158" s="210">
        <v>47208</v>
      </c>
      <c r="I158" s="211">
        <v>7265665967.8400002</v>
      </c>
      <c r="J158" s="143"/>
    </row>
    <row r="159" spans="1:10" s="185" customFormat="1" ht="15" customHeight="1" x14ac:dyDescent="0.35">
      <c r="A159" s="140"/>
      <c r="B159" s="178"/>
      <c r="C159" s="178"/>
      <c r="D159" s="178"/>
      <c r="E159" s="178"/>
      <c r="F159" s="178"/>
      <c r="G159" s="267"/>
      <c r="H159" s="210">
        <v>47573</v>
      </c>
      <c r="I159" s="211">
        <v>6873874514.2300301</v>
      </c>
      <c r="J159" s="143"/>
    </row>
    <row r="160" spans="1:10" s="185" customFormat="1" ht="15" customHeight="1" x14ac:dyDescent="0.35">
      <c r="A160" s="140"/>
      <c r="B160" s="178"/>
      <c r="C160" s="178"/>
      <c r="D160" s="178"/>
      <c r="E160" s="178"/>
      <c r="F160" s="178"/>
      <c r="G160" s="267"/>
      <c r="H160" s="210">
        <v>47938</v>
      </c>
      <c r="I160" s="211">
        <v>6557922551.9800205</v>
      </c>
      <c r="J160" s="143"/>
    </row>
    <row r="161" spans="1:10" s="185" customFormat="1" ht="15" customHeight="1" x14ac:dyDescent="0.35">
      <c r="A161" s="140"/>
      <c r="B161" s="178"/>
      <c r="C161" s="178"/>
      <c r="D161" s="178"/>
      <c r="E161" s="178"/>
      <c r="F161" s="178"/>
      <c r="G161" s="267"/>
      <c r="H161" s="210">
        <v>48304</v>
      </c>
      <c r="I161" s="211">
        <v>6246067048.0799904</v>
      </c>
      <c r="J161" s="143"/>
    </row>
    <row r="162" spans="1:10" s="185" customFormat="1" ht="15" customHeight="1" x14ac:dyDescent="0.35">
      <c r="A162" s="140"/>
      <c r="B162" s="178"/>
      <c r="C162" s="178"/>
      <c r="D162" s="178"/>
      <c r="E162" s="178"/>
      <c r="F162" s="178"/>
      <c r="G162" s="267"/>
      <c r="H162" s="210">
        <v>48669</v>
      </c>
      <c r="I162" s="211">
        <v>5879862149.3299904</v>
      </c>
      <c r="J162" s="143"/>
    </row>
    <row r="163" spans="1:10" s="185" customFormat="1" ht="15" customHeight="1" x14ac:dyDescent="0.35">
      <c r="A163" s="140"/>
      <c r="B163" s="178"/>
      <c r="C163" s="178"/>
      <c r="D163" s="178"/>
      <c r="E163" s="178"/>
      <c r="F163" s="178"/>
      <c r="G163" s="267"/>
      <c r="H163" s="210">
        <v>49034</v>
      </c>
      <c r="I163" s="211">
        <v>5579679307.8799992</v>
      </c>
      <c r="J163" s="143"/>
    </row>
    <row r="164" spans="1:10" s="185" customFormat="1" ht="15" customHeight="1" x14ac:dyDescent="0.35">
      <c r="A164" s="140"/>
      <c r="B164" s="178"/>
      <c r="C164" s="178"/>
      <c r="D164" s="178"/>
      <c r="E164" s="178"/>
      <c r="F164" s="178"/>
      <c r="G164" s="267"/>
      <c r="H164" s="210">
        <v>49399</v>
      </c>
      <c r="I164" s="211">
        <v>5279939373.6799984</v>
      </c>
      <c r="J164" s="143"/>
    </row>
    <row r="165" spans="1:10" s="185" customFormat="1" ht="15" customHeight="1" x14ac:dyDescent="0.35">
      <c r="A165" s="140"/>
      <c r="B165" s="178"/>
      <c r="C165" s="178"/>
      <c r="D165" s="178"/>
      <c r="E165" s="178"/>
      <c r="F165" s="178"/>
      <c r="G165" s="267"/>
      <c r="H165" s="210">
        <v>51226</v>
      </c>
      <c r="I165" s="211">
        <v>3777400806.8200006</v>
      </c>
      <c r="J165" s="143"/>
    </row>
    <row r="166" spans="1:10" s="185" customFormat="1" ht="15" customHeight="1" x14ac:dyDescent="0.35">
      <c r="A166" s="140"/>
      <c r="B166" s="178"/>
      <c r="C166" s="178"/>
      <c r="D166" s="178"/>
      <c r="E166" s="178"/>
      <c r="F166" s="178"/>
      <c r="G166" s="267"/>
      <c r="H166" s="210">
        <v>53052</v>
      </c>
      <c r="I166" s="211">
        <v>2331706475.9299998</v>
      </c>
      <c r="J166" s="143"/>
    </row>
    <row r="167" spans="1:10" s="185" customFormat="1" ht="15" customHeight="1" x14ac:dyDescent="0.35">
      <c r="A167" s="140"/>
      <c r="B167" s="178"/>
      <c r="C167" s="178"/>
      <c r="D167" s="178"/>
      <c r="E167" s="178"/>
      <c r="F167" s="178"/>
      <c r="G167" s="267"/>
      <c r="H167" s="210">
        <v>54878</v>
      </c>
      <c r="I167" s="211">
        <v>1149743420.360002</v>
      </c>
      <c r="J167" s="143"/>
    </row>
    <row r="168" spans="1:10" s="185" customFormat="1" ht="15" customHeight="1" x14ac:dyDescent="0.35">
      <c r="A168" s="140"/>
      <c r="B168" s="178"/>
      <c r="C168" s="178"/>
      <c r="D168" s="178"/>
      <c r="E168" s="178"/>
      <c r="F168" s="178"/>
      <c r="G168" s="267"/>
      <c r="H168" s="210">
        <v>56704</v>
      </c>
      <c r="I168" s="211">
        <v>470014787.69999999</v>
      </c>
      <c r="J168" s="143"/>
    </row>
    <row r="169" spans="1:10" s="185" customFormat="1" ht="15" customHeight="1" x14ac:dyDescent="0.35">
      <c r="A169" s="140"/>
      <c r="B169" s="178"/>
      <c r="C169" s="178"/>
      <c r="D169" s="178"/>
      <c r="E169" s="178"/>
      <c r="F169" s="178"/>
      <c r="G169" s="267"/>
      <c r="H169" s="210">
        <v>58531</v>
      </c>
      <c r="I169" s="211">
        <v>75786917.550000012</v>
      </c>
      <c r="J169" s="143"/>
    </row>
    <row r="170" spans="1:10" s="185" customFormat="1" ht="15" customHeight="1" x14ac:dyDescent="0.35">
      <c r="A170" s="140"/>
      <c r="B170" s="178"/>
      <c r="C170" s="178"/>
      <c r="D170" s="178"/>
      <c r="E170" s="178"/>
      <c r="F170" s="178"/>
      <c r="G170" s="267"/>
      <c r="H170" s="210"/>
      <c r="I170" s="211"/>
      <c r="J170" s="143"/>
    </row>
    <row r="171" spans="1:10" s="185" customFormat="1" ht="15" customHeight="1" x14ac:dyDescent="0.35">
      <c r="A171" s="140"/>
      <c r="B171" s="178"/>
      <c r="C171" s="178"/>
      <c r="D171" s="178"/>
      <c r="E171" s="178"/>
      <c r="F171" s="178"/>
      <c r="G171" s="267"/>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7"/>
      <c r="E174" s="267"/>
      <c r="F174" s="267"/>
      <c r="G174" s="267"/>
      <c r="H174" s="267"/>
      <c r="I174" s="267"/>
      <c r="J174" s="178"/>
    </row>
    <row r="175" spans="1:10" s="185" customFormat="1" ht="15" customHeight="1" x14ac:dyDescent="0.35">
      <c r="A175" s="140"/>
      <c r="B175" s="149" t="s">
        <v>1861</v>
      </c>
      <c r="C175" s="216">
        <v>45744</v>
      </c>
      <c r="D175" s="216">
        <v>46109</v>
      </c>
      <c r="E175" s="216">
        <v>46474</v>
      </c>
      <c r="F175" s="216">
        <v>46840</v>
      </c>
      <c r="G175" s="216">
        <v>47205</v>
      </c>
      <c r="H175" s="216">
        <v>49031</v>
      </c>
      <c r="I175" s="216"/>
      <c r="J175" s="143"/>
    </row>
    <row r="176" spans="1:10" ht="15" customHeight="1" thickBot="1" x14ac:dyDescent="0.4">
      <c r="A176" s="140"/>
      <c r="B176" s="217" t="s">
        <v>1862</v>
      </c>
      <c r="C176" s="218" t="s">
        <v>1863</v>
      </c>
      <c r="D176" s="218" t="s">
        <v>1864</v>
      </c>
      <c r="E176" s="218" t="s">
        <v>1865</v>
      </c>
      <c r="F176" s="218" t="s">
        <v>1866</v>
      </c>
      <c r="G176" s="218" t="s">
        <v>1867</v>
      </c>
      <c r="H176" s="219" t="s">
        <v>1868</v>
      </c>
      <c r="I176" s="218" t="s">
        <v>1869</v>
      </c>
    </row>
    <row r="177" spans="1:10" ht="15" customHeight="1" x14ac:dyDescent="0.35">
      <c r="A177" s="140"/>
      <c r="B177" s="220" t="s">
        <v>1870</v>
      </c>
      <c r="C177" s="221">
        <v>285696310.54999936</v>
      </c>
      <c r="D177" s="221">
        <v>291898391.58000088</v>
      </c>
      <c r="E177" s="221">
        <v>298557813.67999935</v>
      </c>
      <c r="F177" s="221">
        <v>305280342.94001007</v>
      </c>
      <c r="G177" s="221">
        <v>311118385.84998989</v>
      </c>
      <c r="H177" s="221">
        <v>1547286659.960001</v>
      </c>
      <c r="I177" s="221">
        <v>5579679307.8799992</v>
      </c>
    </row>
    <row r="178" spans="1:10" ht="15" customHeight="1" x14ac:dyDescent="0.35">
      <c r="A178" s="140"/>
      <c r="B178" s="222" t="s">
        <v>1871</v>
      </c>
      <c r="C178" s="223">
        <v>0</v>
      </c>
      <c r="D178" s="223">
        <v>0</v>
      </c>
      <c r="E178" s="223">
        <v>0</v>
      </c>
      <c r="F178" s="223">
        <v>0</v>
      </c>
      <c r="G178" s="223">
        <v>0</v>
      </c>
      <c r="H178" s="223">
        <v>0</v>
      </c>
      <c r="I178" s="223">
        <v>0</v>
      </c>
    </row>
    <row r="179" spans="1:10" ht="15" customHeight="1" thickBot="1" x14ac:dyDescent="0.4">
      <c r="A179" s="140"/>
      <c r="B179" s="217" t="s">
        <v>1872</v>
      </c>
      <c r="C179" s="223">
        <v>72987400.629999995</v>
      </c>
      <c r="D179" s="223">
        <v>0</v>
      </c>
      <c r="E179" s="223">
        <v>0</v>
      </c>
      <c r="F179" s="223">
        <v>0</v>
      </c>
      <c r="G179" s="223">
        <v>0</v>
      </c>
      <c r="H179" s="223">
        <v>138700000</v>
      </c>
      <c r="I179" s="179">
        <v>0</v>
      </c>
    </row>
    <row r="180" spans="1:10" ht="15" customHeight="1" thickBot="1" x14ac:dyDescent="0.4">
      <c r="A180" s="140"/>
      <c r="B180" s="224" t="s">
        <v>1754</v>
      </c>
      <c r="C180" s="225">
        <v>358683711.17999935</v>
      </c>
      <c r="D180" s="225">
        <v>291898391.58000088</v>
      </c>
      <c r="E180" s="225">
        <v>298557813.67999935</v>
      </c>
      <c r="F180" s="225">
        <v>305280342.94001007</v>
      </c>
      <c r="G180" s="225">
        <v>311118385.84998989</v>
      </c>
      <c r="H180" s="225">
        <v>1685986659.960001</v>
      </c>
      <c r="I180" s="225">
        <v>5579679307.8799992</v>
      </c>
    </row>
    <row r="181" spans="1:10" ht="15" customHeight="1" thickBot="1" x14ac:dyDescent="0.4">
      <c r="A181" s="140"/>
      <c r="B181" s="224" t="s">
        <v>1873</v>
      </c>
      <c r="C181" s="225">
        <v>1400000000</v>
      </c>
      <c r="D181" s="225">
        <v>1850000000</v>
      </c>
      <c r="E181" s="225">
        <v>0</v>
      </c>
      <c r="F181" s="225">
        <v>0</v>
      </c>
      <c r="G181" s="225">
        <v>750000000</v>
      </c>
      <c r="H181" s="225">
        <v>2550000000</v>
      </c>
      <c r="I181" s="225">
        <v>0</v>
      </c>
    </row>
    <row r="182" spans="1:10" ht="15" customHeight="1" x14ac:dyDescent="0.3">
      <c r="A182" s="140"/>
      <c r="B182" s="215" t="s">
        <v>1874</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1875</v>
      </c>
      <c r="C184" s="266"/>
      <c r="D184" s="266"/>
      <c r="E184" s="266"/>
      <c r="F184" s="266"/>
      <c r="G184" s="266"/>
      <c r="H184" s="266"/>
      <c r="I184" s="266" t="s">
        <v>1735</v>
      </c>
    </row>
    <row r="185" spans="1:10" ht="15" customHeight="1" x14ac:dyDescent="0.35">
      <c r="A185" s="140"/>
      <c r="B185" s="230" t="s">
        <v>1876</v>
      </c>
      <c r="C185" s="230"/>
      <c r="D185" s="230"/>
      <c r="E185" s="230"/>
      <c r="F185" s="230"/>
      <c r="G185" s="230"/>
      <c r="H185" s="231"/>
      <c r="I185" s="231"/>
    </row>
    <row r="186" spans="1:10" ht="15" customHeight="1" x14ac:dyDescent="0.35">
      <c r="A186" s="140"/>
      <c r="B186" s="232" t="s">
        <v>1877</v>
      </c>
      <c r="C186" s="233"/>
      <c r="D186" s="233"/>
      <c r="E186" s="233"/>
      <c r="F186" s="233"/>
      <c r="G186" s="233"/>
      <c r="H186" s="234"/>
      <c r="I186" s="160">
        <v>211687400.63</v>
      </c>
    </row>
    <row r="187" spans="1:10" ht="15" customHeight="1" x14ac:dyDescent="0.35">
      <c r="A187" s="140"/>
      <c r="B187" s="235" t="s">
        <v>1878</v>
      </c>
      <c r="C187" s="236"/>
      <c r="D187" s="236"/>
      <c r="E187" s="236"/>
      <c r="F187" s="236"/>
      <c r="G187" s="236"/>
      <c r="H187" s="184"/>
      <c r="I187" s="164">
        <v>72987400.629999995</v>
      </c>
    </row>
    <row r="188" spans="1:10" ht="15" customHeight="1" x14ac:dyDescent="0.35">
      <c r="A188" s="140"/>
      <c r="B188" s="235" t="s">
        <v>1879</v>
      </c>
      <c r="C188" s="236"/>
      <c r="D188" s="236"/>
      <c r="E188" s="236"/>
      <c r="F188" s="236"/>
      <c r="G188" s="236"/>
      <c r="H188" s="184"/>
      <c r="I188" s="164">
        <v>138700000</v>
      </c>
    </row>
    <row r="189" spans="1:10" ht="15" customHeight="1" x14ac:dyDescent="0.35">
      <c r="A189" s="140"/>
      <c r="B189" s="232" t="s">
        <v>1880</v>
      </c>
      <c r="C189" s="233"/>
      <c r="D189" s="233"/>
      <c r="E189" s="233"/>
      <c r="F189" s="233"/>
      <c r="G189" s="233"/>
      <c r="H189" s="237"/>
      <c r="I189" s="160">
        <v>55875594.444444448</v>
      </c>
    </row>
    <row r="190" spans="1:10" ht="15" customHeight="1" x14ac:dyDescent="0.35">
      <c r="A190" s="140"/>
      <c r="B190" s="238" t="s">
        <v>1881</v>
      </c>
      <c r="C190" s="178"/>
      <c r="D190" s="178"/>
      <c r="E190" s="178"/>
      <c r="F190" s="178"/>
      <c r="G190" s="178"/>
      <c r="H190" s="193"/>
      <c r="I190" s="193">
        <v>0</v>
      </c>
      <c r="J190" s="188"/>
    </row>
    <row r="191" spans="1:10" ht="15" customHeight="1" x14ac:dyDescent="0.35">
      <c r="A191" s="140"/>
      <c r="B191" s="238" t="s">
        <v>1882</v>
      </c>
      <c r="C191" s="178"/>
      <c r="D191" s="178"/>
      <c r="E191" s="178"/>
      <c r="F191" s="178"/>
      <c r="G191" s="178"/>
      <c r="H191" s="193"/>
      <c r="I191" s="193">
        <v>4009250</v>
      </c>
      <c r="J191" s="188"/>
    </row>
    <row r="192" spans="1:10" ht="15" customHeight="1" thickBot="1" x14ac:dyDescent="0.4">
      <c r="A192" s="140"/>
      <c r="B192" s="238" t="s">
        <v>1883</v>
      </c>
      <c r="C192" s="205"/>
      <c r="D192" s="205"/>
      <c r="E192" s="205"/>
      <c r="F192" s="205"/>
      <c r="G192" s="205"/>
      <c r="H192" s="239"/>
      <c r="I192" s="239">
        <v>51866344.444444448</v>
      </c>
      <c r="J192" s="188"/>
    </row>
    <row r="193" spans="1:9" ht="15" customHeight="1" x14ac:dyDescent="0.35">
      <c r="A193" s="140"/>
      <c r="B193" s="240" t="s">
        <v>1884</v>
      </c>
      <c r="C193" s="175"/>
      <c r="D193" s="175"/>
      <c r="E193" s="175"/>
      <c r="F193" s="175"/>
      <c r="G193" s="175"/>
      <c r="H193" s="193"/>
      <c r="I193" s="164"/>
    </row>
    <row r="194" spans="1:9" ht="15" customHeight="1" x14ac:dyDescent="0.35">
      <c r="A194" s="140"/>
      <c r="H194" s="143"/>
      <c r="I194" s="143"/>
    </row>
    <row r="195" spans="1:9" ht="15" customHeight="1" thickBot="1" x14ac:dyDescent="0.4">
      <c r="A195" s="140"/>
      <c r="B195" s="149" t="s">
        <v>1885</v>
      </c>
      <c r="C195" s="266"/>
      <c r="D195" s="266"/>
      <c r="E195" s="266"/>
      <c r="F195" s="266"/>
      <c r="G195" s="266"/>
      <c r="H195" s="266"/>
      <c r="I195" s="266" t="s">
        <v>1735</v>
      </c>
    </row>
    <row r="196" spans="1:9" ht="15" customHeight="1" x14ac:dyDescent="0.35">
      <c r="A196" s="140"/>
      <c r="B196" s="230" t="s">
        <v>1886</v>
      </c>
      <c r="C196" s="230"/>
      <c r="D196" s="230"/>
      <c r="E196" s="230"/>
      <c r="F196" s="230"/>
      <c r="G196" s="230"/>
      <c r="H196" s="231"/>
      <c r="I196" s="241">
        <v>0</v>
      </c>
    </row>
    <row r="197" spans="1:9" ht="15" customHeight="1" x14ac:dyDescent="0.35">
      <c r="A197" s="140"/>
      <c r="B197" s="242" t="s">
        <v>1887</v>
      </c>
      <c r="C197" s="157"/>
      <c r="D197" s="157"/>
      <c r="E197" s="157"/>
      <c r="F197" s="157"/>
      <c r="G197" s="157"/>
      <c r="H197" s="200"/>
      <c r="I197" s="160">
        <v>0</v>
      </c>
    </row>
    <row r="198" spans="1:9" ht="15" customHeight="1" x14ac:dyDescent="0.35">
      <c r="A198" s="140"/>
      <c r="B198" s="238" t="s">
        <v>1888</v>
      </c>
      <c r="C198" s="178"/>
      <c r="D198" s="178"/>
      <c r="E198" s="178"/>
      <c r="F198" s="178"/>
      <c r="G198" s="178"/>
      <c r="H198" s="193"/>
      <c r="I198" s="164">
        <v>0</v>
      </c>
    </row>
    <row r="199" spans="1:9" ht="15" customHeight="1" x14ac:dyDescent="0.35">
      <c r="A199" s="140"/>
      <c r="B199" s="238" t="s">
        <v>1889</v>
      </c>
      <c r="C199" s="178"/>
      <c r="D199" s="178"/>
      <c r="E199" s="178"/>
      <c r="F199" s="178"/>
      <c r="G199" s="178"/>
      <c r="H199" s="193"/>
      <c r="I199" s="164">
        <v>0</v>
      </c>
    </row>
    <row r="200" spans="1:9" ht="15" customHeight="1" thickBot="1" x14ac:dyDescent="0.4">
      <c r="A200" s="140"/>
      <c r="B200" s="243" t="s">
        <v>1890</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6" t="s">
        <v>1656</v>
      </c>
      <c r="F204" s="276"/>
      <c r="G204" s="276"/>
      <c r="H204" s="276"/>
      <c r="I204" s="276"/>
    </row>
    <row r="205" spans="1:9" ht="15" customHeight="1" x14ac:dyDescent="0.35">
      <c r="A205" s="140"/>
      <c r="B205" s="143" t="s">
        <v>1657</v>
      </c>
      <c r="E205" s="284" t="s">
        <v>1688</v>
      </c>
      <c r="F205" s="276"/>
      <c r="G205" s="276"/>
      <c r="H205" s="276"/>
      <c r="I205" s="276"/>
    </row>
    <row r="206" spans="1:9" ht="15" customHeight="1" thickBot="1" x14ac:dyDescent="0.4">
      <c r="A206" s="140"/>
      <c r="B206" s="153" t="s">
        <v>1658</v>
      </c>
      <c r="C206" s="153"/>
      <c r="D206" s="153"/>
      <c r="E206" s="277" t="s">
        <v>1659</v>
      </c>
      <c r="F206" s="277"/>
      <c r="G206" s="277"/>
      <c r="H206" s="277"/>
      <c r="I206" s="277"/>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78" t="s">
        <v>1662</v>
      </c>
      <c r="C210" s="278"/>
      <c r="D210" s="278"/>
      <c r="E210" s="278"/>
      <c r="F210" s="278"/>
      <c r="G210" s="278"/>
      <c r="H210" s="278"/>
      <c r="I210" s="278"/>
    </row>
    <row r="211" spans="1:9" ht="15" customHeight="1" x14ac:dyDescent="0.35">
      <c r="A211" s="140"/>
      <c r="B211" s="268"/>
      <c r="C211" s="268"/>
      <c r="D211" s="268"/>
      <c r="E211" s="268"/>
      <c r="F211" s="268"/>
      <c r="G211" s="268"/>
      <c r="H211" s="268"/>
      <c r="I211" s="268"/>
    </row>
    <row r="212" spans="1:9" ht="15.9" customHeight="1" x14ac:dyDescent="0.35">
      <c r="B212" s="157" t="s">
        <v>1663</v>
      </c>
    </row>
    <row r="213" spans="1:9" ht="46.5" customHeight="1" x14ac:dyDescent="0.35">
      <c r="B213" s="279" t="s">
        <v>1664</v>
      </c>
      <c r="C213" s="279"/>
      <c r="D213" s="279"/>
      <c r="E213" s="279"/>
      <c r="F213" s="279"/>
      <c r="G213" s="279"/>
      <c r="H213" s="279"/>
      <c r="I213" s="279"/>
    </row>
    <row r="214" spans="1:9" ht="15" customHeight="1" x14ac:dyDescent="0.35">
      <c r="A214" s="140"/>
      <c r="B214" s="268"/>
      <c r="C214" s="268"/>
      <c r="D214" s="268"/>
      <c r="E214" s="268"/>
      <c r="F214" s="268"/>
      <c r="G214" s="268"/>
      <c r="H214" s="268"/>
      <c r="I214" s="268"/>
    </row>
    <row r="215" spans="1:9" ht="15" customHeight="1" x14ac:dyDescent="0.35">
      <c r="A215" s="140"/>
      <c r="B215" s="157" t="s">
        <v>1665</v>
      </c>
    </row>
    <row r="216" spans="1:9" ht="35.15" customHeight="1" x14ac:dyDescent="0.35">
      <c r="A216" s="140"/>
      <c r="B216" s="279" t="s">
        <v>1666</v>
      </c>
      <c r="C216" s="279"/>
      <c r="D216" s="279"/>
      <c r="E216" s="279"/>
      <c r="F216" s="279"/>
      <c r="G216" s="279"/>
      <c r="H216" s="279"/>
      <c r="I216" s="279"/>
    </row>
    <row r="217" spans="1:9" ht="15" customHeight="1" x14ac:dyDescent="0.35"/>
    <row r="218" spans="1:9" ht="15" customHeight="1" x14ac:dyDescent="0.35">
      <c r="B218" s="157" t="s">
        <v>1667</v>
      </c>
    </row>
    <row r="219" spans="1:9" ht="57" customHeight="1" x14ac:dyDescent="0.35">
      <c r="B219" s="279" t="s">
        <v>1668</v>
      </c>
      <c r="C219" s="279"/>
      <c r="D219" s="279"/>
      <c r="E219" s="279"/>
      <c r="F219" s="279"/>
      <c r="G219" s="279"/>
      <c r="H219" s="279"/>
      <c r="I219" s="279"/>
    </row>
    <row r="220" spans="1:9" ht="15" customHeight="1" x14ac:dyDescent="0.35"/>
    <row r="221" spans="1:9" ht="15.9" customHeight="1" x14ac:dyDescent="0.35">
      <c r="B221" s="168" t="s">
        <v>1669</v>
      </c>
    </row>
    <row r="222" spans="1:9" ht="80.25" customHeight="1" x14ac:dyDescent="0.35">
      <c r="B222" s="279" t="s">
        <v>1670</v>
      </c>
      <c r="C222" s="279"/>
      <c r="D222" s="279"/>
      <c r="E222" s="279"/>
      <c r="F222" s="279"/>
      <c r="G222" s="279"/>
      <c r="H222" s="279"/>
      <c r="I222" s="279"/>
    </row>
    <row r="223" spans="1:9" ht="15.9" customHeight="1" x14ac:dyDescent="0.35"/>
    <row r="224" spans="1:9" ht="15" customHeight="1" x14ac:dyDescent="0.35">
      <c r="B224" s="157" t="s">
        <v>1671</v>
      </c>
    </row>
    <row r="225" spans="2:13" ht="15" customHeight="1" x14ac:dyDescent="0.35">
      <c r="B225" s="280" t="s">
        <v>1672</v>
      </c>
      <c r="C225" s="280"/>
      <c r="D225" s="280"/>
      <c r="E225" s="280"/>
      <c r="F225" s="280"/>
      <c r="G225" s="280"/>
      <c r="H225" s="280"/>
      <c r="I225" s="280"/>
    </row>
    <row r="226" spans="2:13" ht="15.9" customHeight="1" x14ac:dyDescent="0.35"/>
    <row r="227" spans="2:13" ht="15.9" customHeight="1" x14ac:dyDescent="0.35">
      <c r="B227" s="157" t="s">
        <v>1673</v>
      </c>
    </row>
    <row r="228" spans="2:13" ht="24.9" customHeight="1" thickBot="1" x14ac:dyDescent="0.4">
      <c r="B228" s="274" t="s">
        <v>1674</v>
      </c>
      <c r="C228" s="274"/>
      <c r="D228" s="274"/>
      <c r="E228" s="274"/>
      <c r="F228" s="274"/>
      <c r="G228" s="274"/>
      <c r="H228" s="274"/>
      <c r="I228" s="274"/>
    </row>
    <row r="229" spans="2:13" ht="15.9" customHeight="1" x14ac:dyDescent="0.35">
      <c r="L229" s="247"/>
    </row>
    <row r="230" spans="2:13" ht="15.9" customHeight="1" x14ac:dyDescent="0.35">
      <c r="B230" s="268"/>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7"/>
      <c r="I288" s="267"/>
      <c r="J288" s="143"/>
    </row>
    <row r="289" spans="1:10" s="185" customFormat="1" ht="15.9" customHeight="1" x14ac:dyDescent="0.35">
      <c r="A289" s="143"/>
      <c r="B289" s="143"/>
      <c r="C289" s="143"/>
      <c r="D289" s="143"/>
      <c r="E289" s="143"/>
      <c r="F289" s="143"/>
      <c r="G289" s="143"/>
      <c r="H289" s="267"/>
      <c r="I289" s="267"/>
      <c r="J289" s="143"/>
    </row>
    <row r="290" spans="1:10" s="185" customFormat="1" ht="15.9" customHeight="1" x14ac:dyDescent="0.35">
      <c r="A290" s="143"/>
      <c r="B290" s="143"/>
      <c r="C290" s="143"/>
      <c r="D290" s="143"/>
      <c r="E290" s="143"/>
      <c r="F290" s="143"/>
      <c r="G290" s="143"/>
      <c r="H290" s="267"/>
      <c r="I290" s="267"/>
      <c r="J290" s="143"/>
    </row>
    <row r="291" spans="1:10" s="185" customFormat="1" ht="15.9" customHeight="1" x14ac:dyDescent="0.35">
      <c r="A291" s="143"/>
      <c r="B291" s="143"/>
      <c r="C291" s="143"/>
      <c r="D291" s="143"/>
      <c r="E291" s="143"/>
      <c r="F291" s="143"/>
      <c r="G291" s="143"/>
      <c r="H291" s="267"/>
      <c r="I291" s="267"/>
      <c r="J291" s="143"/>
    </row>
    <row r="292" spans="1:10" s="185" customFormat="1" ht="15.9" customHeight="1" x14ac:dyDescent="0.35">
      <c r="A292" s="143"/>
      <c r="B292" s="143"/>
      <c r="C292" s="143"/>
      <c r="D292" s="143"/>
      <c r="E292" s="143"/>
      <c r="F292" s="143"/>
      <c r="G292" s="143"/>
      <c r="H292" s="267"/>
      <c r="I292" s="267"/>
      <c r="J292" s="143"/>
    </row>
    <row r="293" spans="1:10" s="185" customFormat="1" ht="15.9" customHeight="1" x14ac:dyDescent="0.35">
      <c r="A293" s="143"/>
      <c r="B293" s="143"/>
      <c r="C293" s="143"/>
      <c r="D293" s="143"/>
      <c r="E293" s="143"/>
      <c r="F293" s="143"/>
      <c r="G293" s="143"/>
      <c r="H293" s="267"/>
      <c r="I293" s="267"/>
      <c r="J293" s="143"/>
    </row>
    <row r="294" spans="1:10" s="185" customFormat="1" ht="15.9" customHeight="1" x14ac:dyDescent="0.35">
      <c r="A294" s="143"/>
      <c r="B294" s="143"/>
      <c r="C294" s="143"/>
      <c r="D294" s="143"/>
      <c r="E294" s="143"/>
      <c r="F294" s="143"/>
      <c r="G294" s="143"/>
      <c r="H294" s="267"/>
      <c r="I294" s="267"/>
      <c r="J294" s="143"/>
    </row>
    <row r="295" spans="1:10" s="185" customFormat="1" ht="15.9" customHeight="1" x14ac:dyDescent="0.35">
      <c r="A295" s="143"/>
      <c r="B295" s="143"/>
      <c r="C295" s="143"/>
      <c r="D295" s="143"/>
      <c r="E295" s="143"/>
      <c r="F295" s="143"/>
      <c r="G295" s="143"/>
      <c r="H295" s="267"/>
      <c r="I295" s="267"/>
      <c r="J295" s="143"/>
    </row>
    <row r="296" spans="1:10" s="185" customFormat="1" ht="15.9" customHeight="1" x14ac:dyDescent="0.35">
      <c r="A296" s="143"/>
      <c r="B296" s="143"/>
      <c r="C296" s="143"/>
      <c r="D296" s="143"/>
      <c r="E296" s="143"/>
      <c r="F296" s="143"/>
      <c r="G296" s="143"/>
      <c r="H296" s="267"/>
      <c r="I296" s="267"/>
      <c r="J296" s="143"/>
    </row>
    <row r="297" spans="1:10" s="185" customFormat="1" ht="15.9" customHeight="1" x14ac:dyDescent="0.35">
      <c r="A297" s="143"/>
      <c r="B297" s="143"/>
      <c r="C297" s="143"/>
      <c r="D297" s="143"/>
      <c r="E297" s="143"/>
      <c r="F297" s="143"/>
      <c r="G297" s="143"/>
      <c r="H297" s="267"/>
      <c r="I297" s="267"/>
      <c r="J297" s="143"/>
    </row>
    <row r="298" spans="1:10" s="185" customFormat="1" ht="15.9" customHeight="1" x14ac:dyDescent="0.35">
      <c r="A298" s="143"/>
      <c r="B298" s="143"/>
      <c r="C298" s="143"/>
      <c r="D298" s="143"/>
      <c r="E298" s="143"/>
      <c r="F298" s="143"/>
      <c r="G298" s="143"/>
      <c r="H298" s="267"/>
      <c r="I298" s="267"/>
      <c r="J298" s="143"/>
    </row>
    <row r="299" spans="1:10" s="185" customFormat="1" ht="15.9" customHeight="1" x14ac:dyDescent="0.35">
      <c r="A299" s="143"/>
      <c r="B299" s="143"/>
      <c r="C299" s="143"/>
      <c r="D299" s="143"/>
      <c r="E299" s="143"/>
      <c r="F299" s="143"/>
      <c r="G299" s="143"/>
      <c r="H299" s="267"/>
      <c r="I299" s="267"/>
      <c r="J299" s="143"/>
    </row>
    <row r="300" spans="1:10" s="185" customFormat="1" ht="15.9" customHeight="1" x14ac:dyDescent="0.35">
      <c r="A300" s="143"/>
      <c r="B300" s="143"/>
      <c r="C300" s="143"/>
      <c r="D300" s="143"/>
      <c r="E300" s="143"/>
      <c r="F300" s="143"/>
      <c r="G300" s="143"/>
      <c r="H300" s="267"/>
      <c r="I300" s="267"/>
      <c r="J300" s="143"/>
    </row>
    <row r="301" spans="1:10" s="185" customFormat="1" ht="15.9" customHeight="1" x14ac:dyDescent="0.35">
      <c r="A301" s="143"/>
      <c r="B301" s="143"/>
      <c r="C301" s="143"/>
      <c r="D301" s="143"/>
      <c r="E301" s="143"/>
      <c r="F301" s="143"/>
      <c r="G301" s="143"/>
      <c r="H301" s="267"/>
      <c r="I301" s="267"/>
      <c r="J301" s="143"/>
    </row>
    <row r="302" spans="1:10" s="185" customFormat="1" ht="15.9" customHeight="1" x14ac:dyDescent="0.35">
      <c r="A302" s="143"/>
      <c r="B302" s="143"/>
      <c r="C302" s="143"/>
      <c r="D302" s="143"/>
      <c r="E302" s="143"/>
      <c r="F302" s="143"/>
      <c r="G302" s="143"/>
      <c r="H302" s="267"/>
      <c r="I302" s="267"/>
      <c r="J302" s="143"/>
    </row>
    <row r="303" spans="1:10" s="185" customFormat="1" ht="15.9" customHeight="1" x14ac:dyDescent="0.35">
      <c r="A303" s="143"/>
      <c r="B303" s="143"/>
      <c r="C303" s="143"/>
      <c r="D303" s="143"/>
      <c r="E303" s="143"/>
      <c r="F303" s="143"/>
      <c r="G303" s="143"/>
      <c r="H303" s="267"/>
      <c r="I303" s="267"/>
      <c r="J303" s="143"/>
    </row>
    <row r="304" spans="1:10" s="185" customFormat="1" ht="15.9" customHeight="1" x14ac:dyDescent="0.35">
      <c r="A304" s="143"/>
      <c r="B304" s="143"/>
      <c r="C304" s="143"/>
      <c r="D304" s="143"/>
      <c r="E304" s="143"/>
      <c r="F304" s="143"/>
      <c r="G304" s="143"/>
      <c r="H304" s="267"/>
      <c r="I304" s="267"/>
      <c r="J304" s="143"/>
    </row>
    <row r="305" spans="1:10" s="185" customFormat="1" ht="15.9" customHeight="1" x14ac:dyDescent="0.35">
      <c r="A305" s="143"/>
      <c r="B305" s="143"/>
      <c r="C305" s="143"/>
      <c r="D305" s="143"/>
      <c r="E305" s="143"/>
      <c r="F305" s="143"/>
      <c r="G305" s="143"/>
      <c r="H305" s="267"/>
      <c r="I305" s="267"/>
      <c r="J305" s="143"/>
    </row>
    <row r="306" spans="1:10" s="185" customFormat="1" ht="15.9" customHeight="1" x14ac:dyDescent="0.35">
      <c r="A306" s="143"/>
      <c r="B306" s="143"/>
      <c r="C306" s="143"/>
      <c r="D306" s="143"/>
      <c r="E306" s="143"/>
      <c r="F306" s="143"/>
      <c r="G306" s="143"/>
      <c r="H306" s="267"/>
      <c r="I306" s="267"/>
      <c r="J306" s="143"/>
    </row>
    <row r="307" spans="1:10" s="185" customFormat="1" ht="15.9" customHeight="1" x14ac:dyDescent="0.35">
      <c r="A307" s="143"/>
      <c r="B307" s="143"/>
      <c r="C307" s="143"/>
      <c r="D307" s="143"/>
      <c r="E307" s="143"/>
      <c r="F307" s="143"/>
      <c r="G307" s="143"/>
      <c r="H307" s="267"/>
      <c r="I307" s="267"/>
      <c r="J307" s="143"/>
    </row>
    <row r="308" spans="1:10" s="185" customFormat="1" ht="15.9" customHeight="1" x14ac:dyDescent="0.35">
      <c r="A308" s="143"/>
      <c r="B308" s="143"/>
      <c r="C308" s="143"/>
      <c r="D308" s="143"/>
      <c r="E308" s="143"/>
      <c r="F308" s="143"/>
      <c r="G308" s="143"/>
      <c r="H308" s="267"/>
      <c r="I308" s="267"/>
      <c r="J308" s="143"/>
    </row>
    <row r="309" spans="1:10" s="185" customFormat="1" ht="15.9" customHeight="1" x14ac:dyDescent="0.35">
      <c r="A309" s="143"/>
      <c r="B309" s="143"/>
      <c r="C309" s="143"/>
      <c r="D309" s="143"/>
      <c r="E309" s="143"/>
      <c r="F309" s="143"/>
      <c r="G309" s="143"/>
      <c r="H309" s="267"/>
      <c r="I309" s="267"/>
      <c r="J309" s="143"/>
    </row>
    <row r="310" spans="1:10" s="185" customFormat="1" ht="15.9" customHeight="1" x14ac:dyDescent="0.35">
      <c r="A310" s="143"/>
      <c r="B310" s="143"/>
      <c r="C310" s="143"/>
      <c r="D310" s="143"/>
      <c r="E310" s="143"/>
      <c r="F310" s="143"/>
      <c r="G310" s="143"/>
      <c r="H310" s="267"/>
      <c r="I310" s="267"/>
      <c r="J310" s="143"/>
    </row>
    <row r="311" spans="1:10" s="185" customFormat="1" ht="15.9" customHeight="1" x14ac:dyDescent="0.35">
      <c r="A311" s="143"/>
      <c r="B311" s="143"/>
      <c r="C311" s="143"/>
      <c r="D311" s="143"/>
      <c r="E311" s="143"/>
      <c r="F311" s="143"/>
      <c r="G311" s="143"/>
      <c r="H311" s="267"/>
      <c r="I311" s="267"/>
      <c r="J311" s="143"/>
    </row>
    <row r="312" spans="1:10" s="185" customFormat="1" ht="15.9" customHeight="1" x14ac:dyDescent="0.35">
      <c r="A312" s="143"/>
      <c r="B312" s="143"/>
      <c r="C312" s="143"/>
      <c r="D312" s="143"/>
      <c r="E312" s="143"/>
      <c r="F312" s="143"/>
      <c r="G312" s="143"/>
      <c r="H312" s="267"/>
      <c r="I312" s="267"/>
      <c r="J312" s="143"/>
    </row>
    <row r="313" spans="1:10" s="185" customFormat="1" ht="15.9" customHeight="1" x14ac:dyDescent="0.35">
      <c r="A313" s="143"/>
      <c r="B313" s="143"/>
      <c r="C313" s="143"/>
      <c r="D313" s="143"/>
      <c r="E313" s="143"/>
      <c r="F313" s="143"/>
      <c r="G313" s="143"/>
      <c r="H313" s="267"/>
      <c r="I313" s="267"/>
      <c r="J313" s="143"/>
    </row>
    <row r="314" spans="1:10" s="185" customFormat="1" ht="15.9" customHeight="1" x14ac:dyDescent="0.35">
      <c r="A314" s="143"/>
      <c r="B314" s="143"/>
      <c r="C314" s="143"/>
      <c r="D314" s="143"/>
      <c r="E314" s="143"/>
      <c r="F314" s="143"/>
      <c r="G314" s="143"/>
      <c r="H314" s="267"/>
      <c r="I314" s="267"/>
      <c r="J314" s="143"/>
    </row>
    <row r="315" spans="1:10" s="185" customFormat="1" ht="15.9" customHeight="1" x14ac:dyDescent="0.35">
      <c r="A315" s="143"/>
      <c r="B315" s="143"/>
      <c r="C315" s="143"/>
      <c r="D315" s="143"/>
      <c r="E315" s="143"/>
      <c r="F315" s="143"/>
      <c r="G315" s="143"/>
      <c r="H315" s="267"/>
      <c r="I315" s="267"/>
      <c r="J315" s="143"/>
    </row>
    <row r="316" spans="1:10" s="185" customFormat="1" ht="15.9" customHeight="1" x14ac:dyDescent="0.35">
      <c r="A316" s="143"/>
      <c r="B316" s="143"/>
      <c r="C316" s="143"/>
      <c r="D316" s="143"/>
      <c r="E316" s="143"/>
      <c r="F316" s="143"/>
      <c r="G316" s="143"/>
      <c r="H316" s="267"/>
      <c r="I316" s="267"/>
      <c r="J316" s="143"/>
    </row>
    <row r="317" spans="1:10" s="185" customFormat="1" ht="15.9" customHeight="1" x14ac:dyDescent="0.35">
      <c r="A317" s="143"/>
      <c r="B317" s="143"/>
      <c r="C317" s="143"/>
      <c r="D317" s="143"/>
      <c r="E317" s="143"/>
      <c r="F317" s="143"/>
      <c r="G317" s="143"/>
      <c r="H317" s="267"/>
      <c r="I317" s="267"/>
      <c r="J317" s="143"/>
    </row>
    <row r="318" spans="1:10" s="185" customFormat="1" ht="15.9" customHeight="1" x14ac:dyDescent="0.35">
      <c r="A318" s="143"/>
      <c r="B318" s="143"/>
      <c r="C318" s="143"/>
      <c r="D318" s="143"/>
      <c r="E318" s="143"/>
      <c r="F318" s="143"/>
      <c r="G318" s="143"/>
      <c r="H318" s="267"/>
      <c r="I318" s="267"/>
      <c r="J318" s="143"/>
    </row>
    <row r="319" spans="1:10" s="185" customFormat="1" ht="15.9" customHeight="1" x14ac:dyDescent="0.35">
      <c r="A319" s="143"/>
      <c r="B319" s="143"/>
      <c r="C319" s="143"/>
      <c r="D319" s="143"/>
      <c r="E319" s="143"/>
      <c r="F319" s="143"/>
      <c r="G319" s="143"/>
      <c r="H319" s="267"/>
      <c r="I319" s="267"/>
      <c r="J319" s="143"/>
    </row>
    <row r="320" spans="1:10" s="185" customFormat="1" ht="15.9" customHeight="1" x14ac:dyDescent="0.35">
      <c r="A320" s="143"/>
      <c r="B320" s="143"/>
      <c r="C320" s="143"/>
      <c r="D320" s="143"/>
      <c r="E320" s="143"/>
      <c r="F320" s="143"/>
      <c r="G320" s="143"/>
      <c r="H320" s="267"/>
      <c r="I320" s="267"/>
      <c r="J320" s="143"/>
    </row>
    <row r="321" spans="1:10" s="185" customFormat="1" ht="15.9" customHeight="1" x14ac:dyDescent="0.35">
      <c r="A321" s="143"/>
      <c r="B321" s="143"/>
      <c r="C321" s="143"/>
      <c r="D321" s="143"/>
      <c r="E321" s="143"/>
      <c r="F321" s="143"/>
      <c r="G321" s="143"/>
      <c r="H321" s="267"/>
      <c r="I321" s="267"/>
      <c r="J321" s="143"/>
    </row>
    <row r="322" spans="1:10" s="185" customFormat="1" ht="15.9" customHeight="1" x14ac:dyDescent="0.35">
      <c r="A322" s="143"/>
      <c r="B322" s="143"/>
      <c r="C322" s="143"/>
      <c r="D322" s="143"/>
      <c r="E322" s="143"/>
      <c r="F322" s="143"/>
      <c r="G322" s="143"/>
      <c r="H322" s="267"/>
      <c r="I322" s="267"/>
      <c r="J322" s="143"/>
    </row>
    <row r="323" spans="1:10" s="185" customFormat="1" ht="15.9" customHeight="1" x14ac:dyDescent="0.35">
      <c r="A323" s="143"/>
      <c r="B323" s="143"/>
      <c r="C323" s="143"/>
      <c r="D323" s="143"/>
      <c r="E323" s="143"/>
      <c r="F323" s="143"/>
      <c r="G323" s="143"/>
      <c r="H323" s="267"/>
      <c r="I323" s="267"/>
      <c r="J323" s="143"/>
    </row>
    <row r="324" spans="1:10" s="185" customFormat="1" ht="15.9" customHeight="1" x14ac:dyDescent="0.35">
      <c r="A324" s="143"/>
      <c r="B324" s="143"/>
      <c r="C324" s="143"/>
      <c r="D324" s="143"/>
      <c r="E324" s="143"/>
      <c r="F324" s="143"/>
      <c r="G324" s="143"/>
      <c r="H324" s="267"/>
      <c r="I324" s="267"/>
      <c r="J324" s="143"/>
    </row>
    <row r="325" spans="1:10" s="185" customFormat="1" ht="15.9" customHeight="1" x14ac:dyDescent="0.35">
      <c r="A325" s="143"/>
      <c r="B325" s="143"/>
      <c r="C325" s="143"/>
      <c r="D325" s="143"/>
      <c r="E325" s="143"/>
      <c r="F325" s="143"/>
      <c r="G325" s="143"/>
      <c r="H325" s="267"/>
      <c r="I325" s="267"/>
      <c r="J325" s="143"/>
    </row>
    <row r="326" spans="1:10" s="185" customFormat="1" ht="15.9" customHeight="1" x14ac:dyDescent="0.35">
      <c r="A326" s="143"/>
      <c r="B326" s="143"/>
      <c r="C326" s="143"/>
      <c r="D326" s="143"/>
      <c r="E326" s="143"/>
      <c r="F326" s="143"/>
      <c r="G326" s="143"/>
      <c r="H326" s="267"/>
      <c r="I326" s="267"/>
      <c r="J326" s="143"/>
    </row>
    <row r="327" spans="1:10" s="185" customFormat="1" ht="15.9" customHeight="1" x14ac:dyDescent="0.35">
      <c r="A327" s="143"/>
      <c r="B327" s="143"/>
      <c r="C327" s="143"/>
      <c r="D327" s="143"/>
      <c r="E327" s="143"/>
      <c r="F327" s="143"/>
      <c r="G327" s="143"/>
      <c r="H327" s="267"/>
      <c r="I327" s="267"/>
      <c r="J327" s="143"/>
    </row>
    <row r="328" spans="1:10" s="185" customFormat="1" ht="15.9" customHeight="1" x14ac:dyDescent="0.35">
      <c r="A328" s="143"/>
      <c r="B328" s="143"/>
      <c r="C328" s="143"/>
      <c r="D328" s="143"/>
      <c r="E328" s="143"/>
      <c r="F328" s="143"/>
      <c r="G328" s="143"/>
      <c r="H328" s="267"/>
      <c r="I328" s="267"/>
      <c r="J328" s="143"/>
    </row>
    <row r="329" spans="1:10" s="185" customFormat="1" ht="15.9" customHeight="1" x14ac:dyDescent="0.35">
      <c r="A329" s="143"/>
      <c r="B329" s="143"/>
      <c r="C329" s="143"/>
      <c r="D329" s="143"/>
      <c r="E329" s="143"/>
      <c r="F329" s="143"/>
      <c r="G329" s="143"/>
      <c r="H329" s="267"/>
      <c r="I329" s="267"/>
      <c r="J329" s="143"/>
    </row>
    <row r="330" spans="1:10" s="185" customFormat="1" ht="15.9" customHeight="1" x14ac:dyDescent="0.35">
      <c r="A330" s="143"/>
      <c r="B330" s="143"/>
      <c r="C330" s="143"/>
      <c r="D330" s="143"/>
      <c r="E330" s="143"/>
      <c r="F330" s="143"/>
      <c r="G330" s="143"/>
      <c r="H330" s="267"/>
      <c r="I330" s="267"/>
      <c r="J330" s="143"/>
    </row>
    <row r="331" spans="1:10" s="185" customFormat="1" ht="15.9" customHeight="1" x14ac:dyDescent="0.35">
      <c r="A331" s="143"/>
      <c r="B331" s="143"/>
      <c r="C331" s="143"/>
      <c r="D331" s="143"/>
      <c r="E331" s="143"/>
      <c r="F331" s="143"/>
      <c r="G331" s="143"/>
      <c r="H331" s="267"/>
      <c r="I331" s="267"/>
      <c r="J331" s="143"/>
    </row>
    <row r="332" spans="1:10" s="185" customFormat="1" ht="15.9" customHeight="1" x14ac:dyDescent="0.35">
      <c r="A332" s="143"/>
      <c r="B332" s="143"/>
      <c r="C332" s="143"/>
      <c r="D332" s="143"/>
      <c r="E332" s="143"/>
      <c r="F332" s="143"/>
      <c r="G332" s="143"/>
      <c r="H332" s="267"/>
      <c r="I332" s="267"/>
      <c r="J332" s="143"/>
    </row>
    <row r="333" spans="1:10" s="185" customFormat="1" ht="15.9" customHeight="1" x14ac:dyDescent="0.35">
      <c r="A333" s="143"/>
      <c r="B333" s="143"/>
      <c r="C333" s="143"/>
      <c r="D333" s="143"/>
      <c r="E333" s="143"/>
      <c r="F333" s="143"/>
      <c r="G333" s="143"/>
      <c r="H333" s="267"/>
      <c r="I333" s="267"/>
      <c r="J333" s="143"/>
    </row>
    <row r="334" spans="1:10" s="185" customFormat="1" ht="15.9" customHeight="1" x14ac:dyDescent="0.35">
      <c r="A334" s="143"/>
      <c r="B334" s="143"/>
      <c r="C334" s="143"/>
      <c r="D334" s="143"/>
      <c r="E334" s="143"/>
      <c r="F334" s="143"/>
      <c r="G334" s="143"/>
      <c r="H334" s="267"/>
      <c r="I334" s="267"/>
      <c r="J334" s="143"/>
    </row>
    <row r="335" spans="1:10" s="185" customFormat="1" ht="15.9" customHeight="1" x14ac:dyDescent="0.35">
      <c r="A335" s="143"/>
      <c r="B335" s="143"/>
      <c r="C335" s="143"/>
      <c r="D335" s="143"/>
      <c r="E335" s="143"/>
      <c r="F335" s="143"/>
      <c r="G335" s="143"/>
      <c r="H335" s="267"/>
      <c r="I335" s="267"/>
      <c r="J335" s="143"/>
    </row>
    <row r="336" spans="1:10" s="185" customFormat="1" ht="15.9" customHeight="1" x14ac:dyDescent="0.35">
      <c r="A336" s="143"/>
      <c r="B336" s="143"/>
      <c r="C336" s="143"/>
      <c r="D336" s="143"/>
      <c r="E336" s="143"/>
      <c r="F336" s="143"/>
      <c r="G336" s="143"/>
      <c r="H336" s="267"/>
      <c r="I336" s="267"/>
      <c r="J336" s="143"/>
    </row>
    <row r="337" spans="1:10" s="185" customFormat="1" ht="15.9" customHeight="1" x14ac:dyDescent="0.35">
      <c r="A337" s="143"/>
      <c r="B337" s="143"/>
      <c r="C337" s="143"/>
      <c r="D337" s="143"/>
      <c r="E337" s="143"/>
      <c r="F337" s="143"/>
      <c r="G337" s="143"/>
      <c r="H337" s="267"/>
      <c r="I337" s="267"/>
      <c r="J337" s="143"/>
    </row>
    <row r="338" spans="1:10" s="185" customFormat="1" ht="15.9" customHeight="1" x14ac:dyDescent="0.35">
      <c r="A338" s="143"/>
      <c r="B338" s="143"/>
      <c r="C338" s="143"/>
      <c r="D338" s="143"/>
      <c r="E338" s="143"/>
      <c r="F338" s="143"/>
      <c r="G338" s="143"/>
      <c r="H338" s="267"/>
      <c r="I338" s="267"/>
      <c r="J338" s="143"/>
    </row>
    <row r="339" spans="1:10" s="185" customFormat="1" ht="15.9" customHeight="1" x14ac:dyDescent="0.35">
      <c r="A339" s="143"/>
      <c r="B339" s="143"/>
      <c r="C339" s="143"/>
      <c r="D339" s="143"/>
      <c r="E339" s="143"/>
      <c r="F339" s="143"/>
      <c r="G339" s="143"/>
      <c r="H339" s="267"/>
      <c r="I339" s="267"/>
      <c r="J339" s="143"/>
    </row>
    <row r="340" spans="1:10" s="185" customFormat="1" ht="15.9" customHeight="1" x14ac:dyDescent="0.35">
      <c r="A340" s="143"/>
      <c r="B340" s="143"/>
      <c r="C340" s="143"/>
      <c r="D340" s="143"/>
      <c r="E340" s="143"/>
      <c r="F340" s="143"/>
      <c r="G340" s="143"/>
      <c r="H340" s="267"/>
      <c r="I340" s="267"/>
      <c r="J340" s="143"/>
    </row>
    <row r="341" spans="1:10" s="185" customFormat="1" ht="15.9" customHeight="1" x14ac:dyDescent="0.35">
      <c r="A341" s="143"/>
      <c r="B341" s="143"/>
      <c r="C341" s="143"/>
      <c r="D341" s="143"/>
      <c r="E341" s="143"/>
      <c r="F341" s="143"/>
      <c r="G341" s="143"/>
      <c r="H341" s="267"/>
      <c r="I341" s="267"/>
      <c r="J341" s="143"/>
    </row>
    <row r="342" spans="1:10" s="185" customFormat="1" ht="15.9" customHeight="1" x14ac:dyDescent="0.35">
      <c r="A342" s="143"/>
      <c r="B342" s="143"/>
      <c r="C342" s="143"/>
      <c r="D342" s="143"/>
      <c r="E342" s="143"/>
      <c r="F342" s="143"/>
      <c r="G342" s="143"/>
      <c r="H342" s="267"/>
      <c r="I342" s="267"/>
      <c r="J342" s="143"/>
    </row>
    <row r="343" spans="1:10" s="185" customFormat="1" ht="15.9" customHeight="1" x14ac:dyDescent="0.35">
      <c r="A343" s="143"/>
      <c r="B343" s="143"/>
      <c r="C343" s="143"/>
      <c r="D343" s="143"/>
      <c r="E343" s="143"/>
      <c r="F343" s="143"/>
      <c r="G343" s="143"/>
      <c r="H343" s="267"/>
      <c r="I343" s="267"/>
      <c r="J343" s="143"/>
    </row>
    <row r="344" spans="1:10" s="185" customFormat="1" ht="15.9" customHeight="1" x14ac:dyDescent="0.35">
      <c r="A344" s="143"/>
      <c r="B344" s="143"/>
      <c r="C344" s="143"/>
      <c r="D344" s="143"/>
      <c r="E344" s="143"/>
      <c r="F344" s="143"/>
      <c r="G344" s="143"/>
      <c r="H344" s="267"/>
      <c r="I344" s="267"/>
      <c r="J344" s="143"/>
    </row>
    <row r="345" spans="1:10" s="185" customFormat="1" ht="15.9" customHeight="1" x14ac:dyDescent="0.35">
      <c r="A345" s="143"/>
      <c r="B345" s="143"/>
      <c r="C345" s="143"/>
      <c r="D345" s="143"/>
      <c r="E345" s="143"/>
      <c r="F345" s="143"/>
      <c r="G345" s="143"/>
      <c r="H345" s="267"/>
      <c r="I345" s="267"/>
      <c r="J345" s="143"/>
    </row>
    <row r="346" spans="1:10" s="185" customFormat="1" ht="15.9" customHeight="1" x14ac:dyDescent="0.35">
      <c r="A346" s="143"/>
      <c r="B346" s="143"/>
      <c r="C346" s="143"/>
      <c r="D346" s="143"/>
      <c r="E346" s="143"/>
      <c r="F346" s="143"/>
      <c r="G346" s="143"/>
      <c r="H346" s="267"/>
      <c r="I346" s="267"/>
      <c r="J346" s="143"/>
    </row>
    <row r="347" spans="1:10" s="185" customFormat="1" ht="15.9" customHeight="1" x14ac:dyDescent="0.35">
      <c r="A347" s="143"/>
      <c r="B347" s="143"/>
      <c r="C347" s="143"/>
      <c r="D347" s="143"/>
      <c r="E347" s="143"/>
      <c r="F347" s="143"/>
      <c r="G347" s="143"/>
      <c r="H347" s="267"/>
      <c r="I347" s="267"/>
      <c r="J347" s="143"/>
    </row>
    <row r="348" spans="1:10" s="185" customFormat="1" ht="15.9" customHeight="1" x14ac:dyDescent="0.35">
      <c r="A348" s="143"/>
      <c r="B348" s="143"/>
      <c r="C348" s="143"/>
      <c r="D348" s="143"/>
      <c r="E348" s="143"/>
      <c r="F348" s="143"/>
      <c r="G348" s="143"/>
      <c r="H348" s="267"/>
      <c r="I348" s="267"/>
      <c r="J348" s="143"/>
    </row>
    <row r="349" spans="1:10" s="185" customFormat="1" ht="15.9" customHeight="1" x14ac:dyDescent="0.35">
      <c r="A349" s="143"/>
      <c r="B349" s="143"/>
      <c r="C349" s="143"/>
      <c r="D349" s="143"/>
      <c r="E349" s="143"/>
      <c r="F349" s="143"/>
      <c r="G349" s="143"/>
      <c r="H349" s="267"/>
      <c r="I349" s="267"/>
      <c r="J349" s="143"/>
    </row>
    <row r="350" spans="1:10" s="185" customFormat="1" ht="15.9" customHeight="1" x14ac:dyDescent="0.35">
      <c r="A350" s="143"/>
      <c r="B350" s="143"/>
      <c r="C350" s="143"/>
      <c r="D350" s="143"/>
      <c r="E350" s="143"/>
      <c r="F350" s="143"/>
      <c r="G350" s="143"/>
      <c r="H350" s="267"/>
      <c r="I350" s="267"/>
      <c r="J350" s="143"/>
    </row>
    <row r="351" spans="1:10" s="185" customFormat="1" ht="15.9" customHeight="1" x14ac:dyDescent="0.35">
      <c r="A351" s="143"/>
      <c r="B351" s="143"/>
      <c r="C351" s="143"/>
      <c r="D351" s="143"/>
      <c r="E351" s="143"/>
      <c r="F351" s="143"/>
      <c r="G351" s="143"/>
      <c r="H351" s="267"/>
      <c r="I351" s="267"/>
      <c r="J351" s="143"/>
    </row>
    <row r="352" spans="1:10" s="185" customFormat="1" ht="15.9" customHeight="1" x14ac:dyDescent="0.35">
      <c r="A352" s="143"/>
      <c r="B352" s="143"/>
      <c r="C352" s="143"/>
      <c r="D352" s="143"/>
      <c r="E352" s="143"/>
      <c r="F352" s="143"/>
      <c r="G352" s="143"/>
      <c r="H352" s="267"/>
      <c r="I352" s="267"/>
      <c r="J352" s="143"/>
    </row>
    <row r="353" spans="1:10" s="185" customFormat="1" ht="15.9" customHeight="1" x14ac:dyDescent="0.35">
      <c r="A353" s="143"/>
      <c r="B353" s="143"/>
      <c r="C353" s="143"/>
      <c r="D353" s="143"/>
      <c r="E353" s="143"/>
      <c r="F353" s="143"/>
      <c r="G353" s="143"/>
      <c r="H353" s="267"/>
      <c r="I353" s="267"/>
      <c r="J353" s="143"/>
    </row>
    <row r="354" spans="1:10" s="185" customFormat="1" ht="15.9" customHeight="1" x14ac:dyDescent="0.35">
      <c r="A354" s="143"/>
      <c r="B354" s="143"/>
      <c r="C354" s="143"/>
      <c r="D354" s="143"/>
      <c r="E354" s="143"/>
      <c r="F354" s="143"/>
      <c r="G354" s="143"/>
      <c r="H354" s="267"/>
      <c r="I354" s="267"/>
      <c r="J354" s="143"/>
    </row>
    <row r="355" spans="1:10" s="185" customFormat="1" ht="15.9" customHeight="1" x14ac:dyDescent="0.35">
      <c r="A355" s="143"/>
      <c r="B355" s="143"/>
      <c r="C355" s="143"/>
      <c r="D355" s="143"/>
      <c r="E355" s="143"/>
      <c r="F355" s="143"/>
      <c r="G355" s="143"/>
      <c r="H355" s="267"/>
      <c r="I355" s="267"/>
      <c r="J355" s="143"/>
    </row>
    <row r="356" spans="1:10" s="185" customFormat="1" ht="15.9" customHeight="1" x14ac:dyDescent="0.35">
      <c r="A356" s="143"/>
      <c r="B356" s="143"/>
      <c r="C356" s="143"/>
      <c r="D356" s="143"/>
      <c r="E356" s="143"/>
      <c r="F356" s="143"/>
      <c r="G356" s="143"/>
      <c r="H356" s="267"/>
      <c r="I356" s="267"/>
      <c r="J356" s="143"/>
    </row>
    <row r="357" spans="1:10" s="185" customFormat="1" ht="15.9" customHeight="1" x14ac:dyDescent="0.35">
      <c r="A357" s="143"/>
      <c r="B357" s="143"/>
      <c r="C357" s="143"/>
      <c r="D357" s="143"/>
      <c r="E357" s="143"/>
      <c r="F357" s="143"/>
      <c r="G357" s="143"/>
      <c r="H357" s="267"/>
      <c r="I357" s="267"/>
      <c r="J357" s="143"/>
    </row>
    <row r="358" spans="1:10" s="185" customFormat="1" ht="15.9" customHeight="1" x14ac:dyDescent="0.35">
      <c r="A358" s="143"/>
      <c r="B358" s="143"/>
      <c r="C358" s="143"/>
      <c r="D358" s="143"/>
      <c r="E358" s="143"/>
      <c r="F358" s="143"/>
      <c r="G358" s="143"/>
      <c r="H358" s="267"/>
      <c r="I358" s="267"/>
      <c r="J358" s="143"/>
    </row>
    <row r="359" spans="1:10" s="185" customFormat="1" ht="15.9" customHeight="1" x14ac:dyDescent="0.35">
      <c r="A359" s="143"/>
      <c r="B359" s="143"/>
      <c r="C359" s="143"/>
      <c r="D359" s="143"/>
      <c r="E359" s="143"/>
      <c r="F359" s="143"/>
      <c r="G359" s="143"/>
      <c r="H359" s="267"/>
      <c r="I359" s="267"/>
      <c r="J359" s="143"/>
    </row>
    <row r="360" spans="1:10" s="185" customFormat="1" ht="15.9" customHeight="1" x14ac:dyDescent="0.35">
      <c r="A360" s="143"/>
      <c r="B360" s="143"/>
      <c r="C360" s="143"/>
      <c r="D360" s="143"/>
      <c r="E360" s="143"/>
      <c r="F360" s="143"/>
      <c r="G360" s="143"/>
      <c r="H360" s="267"/>
      <c r="I360" s="267"/>
      <c r="J360" s="143"/>
    </row>
    <row r="361" spans="1:10" s="185" customFormat="1" ht="15.9" customHeight="1" x14ac:dyDescent="0.35">
      <c r="A361" s="143"/>
      <c r="B361" s="143"/>
      <c r="C361" s="143"/>
      <c r="D361" s="143"/>
      <c r="E361" s="143"/>
      <c r="F361" s="143"/>
      <c r="G361" s="143"/>
      <c r="H361" s="267"/>
      <c r="I361" s="267"/>
      <c r="J361" s="143"/>
    </row>
    <row r="362" spans="1:10" s="185" customFormat="1" ht="15.9" customHeight="1" x14ac:dyDescent="0.35">
      <c r="A362" s="143"/>
      <c r="B362" s="143"/>
      <c r="C362" s="143"/>
      <c r="D362" s="143"/>
      <c r="E362" s="143"/>
      <c r="F362" s="143"/>
      <c r="G362" s="143"/>
      <c r="H362" s="267"/>
      <c r="I362" s="267"/>
      <c r="J362" s="143"/>
    </row>
    <row r="363" spans="1:10" s="185" customFormat="1" ht="15.9" customHeight="1" x14ac:dyDescent="0.35">
      <c r="A363" s="143"/>
      <c r="B363" s="143"/>
      <c r="C363" s="143"/>
      <c r="D363" s="143"/>
      <c r="E363" s="143"/>
      <c r="F363" s="143"/>
      <c r="G363" s="143"/>
      <c r="H363" s="267"/>
      <c r="I363" s="267"/>
      <c r="J363" s="143"/>
    </row>
    <row r="364" spans="1:10" s="185" customFormat="1" ht="15.9" customHeight="1" x14ac:dyDescent="0.35">
      <c r="A364" s="143"/>
      <c r="B364" s="143"/>
      <c r="C364" s="143"/>
      <c r="D364" s="143"/>
      <c r="E364" s="143"/>
      <c r="F364" s="143"/>
      <c r="G364" s="143"/>
      <c r="H364" s="267"/>
      <c r="I364" s="267"/>
      <c r="J364" s="143"/>
    </row>
    <row r="365" spans="1:10" s="185" customFormat="1" ht="15.9" customHeight="1" x14ac:dyDescent="0.35">
      <c r="A365" s="143"/>
      <c r="B365" s="143"/>
      <c r="C365" s="143"/>
      <c r="D365" s="143"/>
      <c r="E365" s="143"/>
      <c r="F365" s="143"/>
      <c r="G365" s="143"/>
      <c r="H365" s="267"/>
      <c r="I365" s="267"/>
      <c r="J365" s="143"/>
    </row>
    <row r="366" spans="1:10" s="185" customFormat="1" ht="15.9" customHeight="1" x14ac:dyDescent="0.35">
      <c r="A366" s="143"/>
      <c r="B366" s="143"/>
      <c r="C366" s="143"/>
      <c r="D366" s="143"/>
      <c r="E366" s="143"/>
      <c r="F366" s="143"/>
      <c r="G366" s="143"/>
      <c r="H366" s="267"/>
      <c r="I366" s="267"/>
      <c r="J366" s="143"/>
    </row>
    <row r="367" spans="1:10" s="185" customFormat="1" ht="15.9" customHeight="1" x14ac:dyDescent="0.35">
      <c r="A367" s="143"/>
      <c r="B367" s="143"/>
      <c r="C367" s="143"/>
      <c r="D367" s="143"/>
      <c r="E367" s="143"/>
      <c r="F367" s="143"/>
      <c r="G367" s="143"/>
      <c r="H367" s="267"/>
      <c r="I367" s="267"/>
      <c r="J367" s="143"/>
    </row>
    <row r="368" spans="1:10" s="185" customFormat="1" ht="15.9" customHeight="1" x14ac:dyDescent="0.35">
      <c r="A368" s="143"/>
      <c r="B368" s="143"/>
      <c r="C368" s="143"/>
      <c r="D368" s="143"/>
      <c r="E368" s="143"/>
      <c r="F368" s="143"/>
      <c r="G368" s="143"/>
      <c r="H368" s="267"/>
      <c r="I368" s="267"/>
      <c r="J368" s="143"/>
    </row>
    <row r="369" spans="1:10" s="185" customFormat="1" ht="15.9" customHeight="1" x14ac:dyDescent="0.35">
      <c r="A369" s="143"/>
      <c r="B369" s="143"/>
      <c r="C369" s="143"/>
      <c r="D369" s="143"/>
      <c r="E369" s="143"/>
      <c r="F369" s="143"/>
      <c r="G369" s="143"/>
      <c r="H369" s="267"/>
      <c r="I369" s="267"/>
      <c r="J369" s="143"/>
    </row>
    <row r="370" spans="1:10" s="185" customFormat="1" ht="15.9" customHeight="1" x14ac:dyDescent="0.35">
      <c r="A370" s="143"/>
      <c r="B370" s="143"/>
      <c r="C370" s="143"/>
      <c r="D370" s="143"/>
      <c r="E370" s="143"/>
      <c r="F370" s="143"/>
      <c r="G370" s="143"/>
      <c r="H370" s="267"/>
      <c r="I370" s="267"/>
      <c r="J370" s="143"/>
    </row>
    <row r="371" spans="1:10" s="185" customFormat="1" ht="15.9" customHeight="1" x14ac:dyDescent="0.35">
      <c r="A371" s="143"/>
      <c r="B371" s="143"/>
      <c r="C371" s="143"/>
      <c r="D371" s="143"/>
      <c r="E371" s="143"/>
      <c r="F371" s="143"/>
      <c r="G371" s="143"/>
      <c r="H371" s="267"/>
      <c r="I371" s="267"/>
      <c r="J371" s="143"/>
    </row>
    <row r="372" spans="1:10" s="185" customFormat="1" ht="15.9" customHeight="1" x14ac:dyDescent="0.35">
      <c r="A372" s="143"/>
      <c r="B372" s="143"/>
      <c r="C372" s="143"/>
      <c r="D372" s="143"/>
      <c r="E372" s="143"/>
      <c r="F372" s="143"/>
      <c r="G372" s="143"/>
      <c r="H372" s="267"/>
      <c r="I372" s="267"/>
      <c r="J372" s="143"/>
    </row>
    <row r="373" spans="1:10" s="185" customFormat="1" ht="15.9" customHeight="1" x14ac:dyDescent="0.35">
      <c r="A373" s="143"/>
      <c r="B373" s="143"/>
      <c r="C373" s="143"/>
      <c r="D373" s="143"/>
      <c r="E373" s="143"/>
      <c r="F373" s="143"/>
      <c r="G373" s="143"/>
      <c r="H373" s="267"/>
      <c r="I373" s="267"/>
      <c r="J373" s="143"/>
    </row>
    <row r="374" spans="1:10" s="185" customFormat="1" ht="15.9" customHeight="1" x14ac:dyDescent="0.35">
      <c r="A374" s="143"/>
      <c r="B374" s="143"/>
      <c r="C374" s="143"/>
      <c r="D374" s="143"/>
      <c r="E374" s="143"/>
      <c r="F374" s="143"/>
      <c r="G374" s="143"/>
      <c r="H374" s="267"/>
      <c r="I374" s="267"/>
      <c r="J374" s="143"/>
    </row>
    <row r="375" spans="1:10" s="185" customFormat="1" ht="15.9" customHeight="1" x14ac:dyDescent="0.35">
      <c r="A375" s="143"/>
      <c r="B375" s="143"/>
      <c r="C375" s="143"/>
      <c r="D375" s="143"/>
      <c r="E375" s="143"/>
      <c r="F375" s="143"/>
      <c r="G375" s="143"/>
      <c r="H375" s="267"/>
      <c r="I375" s="267"/>
      <c r="J375" s="143"/>
    </row>
    <row r="376" spans="1:10" s="185" customFormat="1" ht="15.9" customHeight="1" x14ac:dyDescent="0.35">
      <c r="A376" s="143"/>
      <c r="B376" s="143"/>
      <c r="C376" s="143"/>
      <c r="D376" s="143"/>
      <c r="E376" s="143"/>
      <c r="F376" s="143"/>
      <c r="G376" s="143"/>
      <c r="H376" s="267"/>
      <c r="I376" s="267"/>
      <c r="J376" s="143"/>
    </row>
    <row r="377" spans="1:10" s="185" customFormat="1" ht="15.9" customHeight="1" x14ac:dyDescent="0.35">
      <c r="A377" s="143"/>
      <c r="B377" s="143"/>
      <c r="C377" s="143"/>
      <c r="D377" s="143"/>
      <c r="E377" s="143"/>
      <c r="F377" s="143"/>
      <c r="G377" s="143"/>
      <c r="H377" s="267"/>
      <c r="I377" s="267"/>
      <c r="J377" s="143"/>
    </row>
    <row r="378" spans="1:10" s="185" customFormat="1" ht="15.9" customHeight="1" x14ac:dyDescent="0.35">
      <c r="A378" s="143"/>
      <c r="B378" s="143"/>
      <c r="C378" s="143"/>
      <c r="D378" s="143"/>
      <c r="E378" s="143"/>
      <c r="F378" s="143"/>
      <c r="G378" s="143"/>
      <c r="H378" s="267"/>
      <c r="I378" s="267"/>
      <c r="J378" s="143"/>
    </row>
    <row r="379" spans="1:10" s="185" customFormat="1" ht="15.9" customHeight="1" x14ac:dyDescent="0.35">
      <c r="A379" s="143"/>
      <c r="B379" s="143"/>
      <c r="C379" s="143"/>
      <c r="D379" s="143"/>
      <c r="E379" s="143"/>
      <c r="F379" s="143"/>
      <c r="G379" s="143"/>
      <c r="H379" s="267"/>
      <c r="I379" s="267"/>
      <c r="J379" s="143"/>
    </row>
    <row r="380" spans="1:10" s="185" customFormat="1" ht="15.9" customHeight="1" x14ac:dyDescent="0.35">
      <c r="A380" s="143"/>
      <c r="B380" s="143"/>
      <c r="C380" s="143"/>
      <c r="D380" s="143"/>
      <c r="E380" s="143"/>
      <c r="F380" s="143"/>
      <c r="G380" s="143"/>
      <c r="H380" s="267"/>
      <c r="I380" s="267"/>
      <c r="J380" s="143"/>
    </row>
    <row r="381" spans="1:10" s="185" customFormat="1" ht="15.9" customHeight="1" x14ac:dyDescent="0.35">
      <c r="A381" s="143"/>
      <c r="B381" s="143"/>
      <c r="C381" s="143"/>
      <c r="D381" s="143"/>
      <c r="E381" s="143"/>
      <c r="F381" s="143"/>
      <c r="G381" s="143"/>
      <c r="H381" s="267"/>
      <c r="I381" s="267"/>
      <c r="J381" s="143"/>
    </row>
    <row r="382" spans="1:10" s="185" customFormat="1" ht="15.9" customHeight="1" x14ac:dyDescent="0.35">
      <c r="A382" s="143"/>
      <c r="B382" s="143"/>
      <c r="C382" s="143"/>
      <c r="D382" s="143"/>
      <c r="E382" s="143"/>
      <c r="F382" s="143"/>
      <c r="G382" s="143"/>
      <c r="H382" s="267"/>
      <c r="I382" s="267"/>
      <c r="J382" s="143"/>
    </row>
    <row r="383" spans="1:10" s="185" customFormat="1" ht="15.9" customHeight="1" x14ac:dyDescent="0.35">
      <c r="A383" s="143"/>
      <c r="B383" s="143"/>
      <c r="C383" s="143"/>
      <c r="D383" s="143"/>
      <c r="E383" s="143"/>
      <c r="F383" s="143"/>
      <c r="G383" s="143"/>
      <c r="H383" s="267"/>
      <c r="I383" s="267"/>
      <c r="J383" s="143"/>
    </row>
    <row r="384" spans="1:10" s="185" customFormat="1" ht="15.9" customHeight="1" x14ac:dyDescent="0.35">
      <c r="A384" s="143"/>
      <c r="B384" s="143"/>
      <c r="C384" s="143"/>
      <c r="D384" s="143"/>
      <c r="E384" s="143"/>
      <c r="F384" s="143"/>
      <c r="G384" s="143"/>
      <c r="H384" s="267"/>
      <c r="I384" s="267"/>
      <c r="J384" s="143"/>
    </row>
    <row r="385" spans="1:10" s="185" customFormat="1" ht="15.9" customHeight="1" x14ac:dyDescent="0.35">
      <c r="A385" s="143"/>
      <c r="B385" s="143"/>
      <c r="C385" s="143"/>
      <c r="D385" s="143"/>
      <c r="E385" s="143"/>
      <c r="F385" s="143"/>
      <c r="G385" s="143"/>
      <c r="H385" s="267"/>
      <c r="I385" s="267"/>
      <c r="J385" s="143"/>
    </row>
    <row r="386" spans="1:10" s="185" customFormat="1" ht="15.9" customHeight="1" x14ac:dyDescent="0.35">
      <c r="A386" s="143"/>
      <c r="B386" s="143"/>
      <c r="C386" s="143"/>
      <c r="D386" s="143"/>
      <c r="E386" s="143"/>
      <c r="F386" s="143"/>
      <c r="G386" s="143"/>
      <c r="H386" s="267"/>
      <c r="I386" s="267"/>
      <c r="J386" s="143"/>
    </row>
    <row r="387" spans="1:10" s="185" customFormat="1" ht="15.9" customHeight="1" x14ac:dyDescent="0.35">
      <c r="A387" s="143"/>
      <c r="B387" s="143"/>
      <c r="C387" s="143"/>
      <c r="D387" s="143"/>
      <c r="E387" s="143"/>
      <c r="F387" s="143"/>
      <c r="G387" s="143"/>
      <c r="H387" s="267"/>
      <c r="I387" s="267"/>
      <c r="J387" s="143"/>
    </row>
    <row r="388" spans="1:10" s="185" customFormat="1" ht="15.9" customHeight="1" x14ac:dyDescent="0.35">
      <c r="A388" s="143"/>
      <c r="B388" s="143"/>
      <c r="C388" s="143"/>
      <c r="D388" s="143"/>
      <c r="E388" s="143"/>
      <c r="F388" s="143"/>
      <c r="G388" s="143"/>
      <c r="H388" s="267"/>
      <c r="I388" s="267"/>
      <c r="J388" s="143"/>
    </row>
    <row r="389" spans="1:10" s="185" customFormat="1" ht="15.9" customHeight="1" x14ac:dyDescent="0.35">
      <c r="A389" s="143"/>
      <c r="B389" s="143"/>
      <c r="C389" s="143"/>
      <c r="D389" s="143"/>
      <c r="E389" s="143"/>
      <c r="F389" s="143"/>
      <c r="G389" s="143"/>
      <c r="H389" s="267"/>
      <c r="I389" s="267"/>
      <c r="J389" s="143"/>
    </row>
    <row r="390" spans="1:10" s="185" customFormat="1" ht="15.9" customHeight="1" x14ac:dyDescent="0.35">
      <c r="A390" s="143"/>
      <c r="B390" s="143"/>
      <c r="C390" s="143"/>
      <c r="D390" s="143"/>
      <c r="E390" s="143"/>
      <c r="F390" s="143"/>
      <c r="G390" s="143"/>
      <c r="H390" s="267"/>
      <c r="I390" s="267"/>
      <c r="J390" s="143"/>
    </row>
    <row r="391" spans="1:10" s="185" customFormat="1" ht="15.9" customHeight="1" x14ac:dyDescent="0.35">
      <c r="A391" s="143"/>
      <c r="B391" s="143"/>
      <c r="C391" s="143"/>
      <c r="D391" s="143"/>
      <c r="E391" s="143"/>
      <c r="F391" s="143"/>
      <c r="G391" s="143"/>
      <c r="H391" s="267"/>
      <c r="I391" s="267"/>
      <c r="J391" s="143"/>
    </row>
    <row r="392" spans="1:10" s="185" customFormat="1" ht="15.9" customHeight="1" x14ac:dyDescent="0.35">
      <c r="A392" s="143"/>
      <c r="B392" s="143"/>
      <c r="C392" s="143"/>
      <c r="D392" s="143"/>
      <c r="E392" s="143"/>
      <c r="F392" s="143"/>
      <c r="G392" s="143"/>
      <c r="H392" s="267"/>
      <c r="I392" s="267"/>
      <c r="J392" s="143"/>
    </row>
    <row r="393" spans="1:10" s="185" customFormat="1" ht="15.9" customHeight="1" x14ac:dyDescent="0.35">
      <c r="A393" s="143"/>
      <c r="B393" s="143"/>
      <c r="C393" s="143"/>
      <c r="D393" s="143"/>
      <c r="E393" s="143"/>
      <c r="F393" s="143"/>
      <c r="G393" s="143"/>
      <c r="H393" s="267"/>
      <c r="I393" s="267"/>
      <c r="J393" s="143"/>
    </row>
    <row r="394" spans="1:10" s="185" customFormat="1" ht="15.9" customHeight="1" x14ac:dyDescent="0.35">
      <c r="A394" s="143"/>
      <c r="B394" s="143"/>
      <c r="C394" s="143"/>
      <c r="D394" s="143"/>
      <c r="E394" s="143"/>
      <c r="F394" s="143"/>
      <c r="G394" s="143"/>
      <c r="H394" s="267"/>
      <c r="I394" s="267"/>
      <c r="J394" s="143"/>
    </row>
    <row r="395" spans="1:10" s="185" customFormat="1" ht="15.9" customHeight="1" x14ac:dyDescent="0.35">
      <c r="A395" s="143"/>
      <c r="B395" s="143"/>
      <c r="C395" s="143"/>
      <c r="D395" s="143"/>
      <c r="E395" s="143"/>
      <c r="F395" s="143"/>
      <c r="G395" s="143"/>
      <c r="H395" s="267"/>
      <c r="I395" s="267"/>
      <c r="J395" s="143"/>
    </row>
    <row r="396" spans="1:10" s="185" customFormat="1" ht="15.9" customHeight="1" x14ac:dyDescent="0.35">
      <c r="A396" s="143"/>
      <c r="B396" s="143"/>
      <c r="C396" s="143"/>
      <c r="D396" s="143"/>
      <c r="E396" s="143"/>
      <c r="F396" s="143"/>
      <c r="G396" s="143"/>
      <c r="H396" s="267"/>
      <c r="I396" s="267"/>
      <c r="J396" s="143"/>
    </row>
    <row r="397" spans="1:10" s="185" customFormat="1" ht="15.9" customHeight="1" x14ac:dyDescent="0.35">
      <c r="A397" s="143"/>
      <c r="B397" s="143"/>
      <c r="C397" s="143"/>
      <c r="D397" s="143"/>
      <c r="E397" s="143"/>
      <c r="F397" s="143"/>
      <c r="G397" s="143"/>
      <c r="H397" s="267"/>
      <c r="I397" s="267"/>
      <c r="J397" s="143"/>
    </row>
    <row r="398" spans="1:10" s="185" customFormat="1" ht="15.9" customHeight="1" x14ac:dyDescent="0.35">
      <c r="A398" s="143"/>
      <c r="B398" s="143"/>
      <c r="C398" s="143"/>
      <c r="D398" s="143"/>
      <c r="E398" s="143"/>
      <c r="F398" s="143"/>
      <c r="G398" s="143"/>
      <c r="H398" s="267"/>
      <c r="I398" s="267"/>
      <c r="J398" s="143"/>
    </row>
    <row r="399" spans="1:10" s="185" customFormat="1" ht="15.9" customHeight="1" x14ac:dyDescent="0.35">
      <c r="A399" s="143"/>
      <c r="B399" s="143"/>
      <c r="C399" s="143"/>
      <c r="D399" s="143"/>
      <c r="E399" s="143"/>
      <c r="F399" s="143"/>
      <c r="G399" s="143"/>
      <c r="H399" s="267"/>
      <c r="I399" s="267"/>
      <c r="J399" s="143"/>
    </row>
    <row r="400" spans="1:10" s="185" customFormat="1" ht="15.9" customHeight="1" x14ac:dyDescent="0.35">
      <c r="A400" s="143"/>
      <c r="B400" s="143"/>
      <c r="C400" s="143"/>
      <c r="D400" s="143"/>
      <c r="E400" s="143"/>
      <c r="F400" s="143"/>
      <c r="G400" s="143"/>
      <c r="H400" s="267"/>
      <c r="I400" s="267"/>
      <c r="J400" s="143"/>
    </row>
    <row r="401" spans="1:10" s="185" customFormat="1" ht="15.9" customHeight="1" x14ac:dyDescent="0.35">
      <c r="A401" s="143"/>
      <c r="B401" s="143"/>
      <c r="C401" s="143"/>
      <c r="D401" s="143"/>
      <c r="E401" s="143"/>
      <c r="F401" s="143"/>
      <c r="G401" s="143"/>
      <c r="H401" s="267"/>
      <c r="I401" s="267"/>
      <c r="J401" s="143"/>
    </row>
    <row r="402" spans="1:10" s="185" customFormat="1" ht="15.9" customHeight="1" x14ac:dyDescent="0.35">
      <c r="A402" s="143"/>
      <c r="B402" s="143"/>
      <c r="C402" s="143"/>
      <c r="D402" s="143"/>
      <c r="E402" s="143"/>
      <c r="F402" s="143"/>
      <c r="G402" s="143"/>
      <c r="H402" s="267"/>
      <c r="I402" s="267"/>
      <c r="J402" s="143"/>
    </row>
    <row r="403" spans="1:10" s="185" customFormat="1" ht="15.9" customHeight="1" x14ac:dyDescent="0.35">
      <c r="A403" s="143"/>
      <c r="B403" s="143"/>
      <c r="C403" s="143"/>
      <c r="D403" s="143"/>
      <c r="E403" s="143"/>
      <c r="F403" s="143"/>
      <c r="G403" s="143"/>
      <c r="H403" s="267"/>
      <c r="I403" s="267"/>
      <c r="J403" s="143"/>
    </row>
    <row r="404" spans="1:10" s="185" customFormat="1" ht="15.9" customHeight="1" x14ac:dyDescent="0.35">
      <c r="A404" s="143"/>
      <c r="B404" s="143"/>
      <c r="C404" s="143"/>
      <c r="D404" s="143"/>
      <c r="E404" s="143"/>
      <c r="F404" s="143"/>
      <c r="G404" s="143"/>
      <c r="H404" s="267"/>
      <c r="I404" s="267"/>
      <c r="J404" s="143"/>
    </row>
    <row r="405" spans="1:10" s="185" customFormat="1" ht="15.9" customHeight="1" x14ac:dyDescent="0.35">
      <c r="A405" s="143"/>
      <c r="B405" s="143"/>
      <c r="C405" s="143"/>
      <c r="D405" s="143"/>
      <c r="E405" s="143"/>
      <c r="F405" s="143"/>
      <c r="G405" s="143"/>
      <c r="H405" s="267"/>
      <c r="I405" s="267"/>
      <c r="J405" s="143"/>
    </row>
    <row r="406" spans="1:10" s="185" customFormat="1" ht="15.9" customHeight="1" x14ac:dyDescent="0.35">
      <c r="A406" s="143"/>
      <c r="B406" s="143"/>
      <c r="C406" s="143"/>
      <c r="D406" s="143"/>
      <c r="E406" s="143"/>
      <c r="F406" s="143"/>
      <c r="G406" s="143"/>
      <c r="H406" s="267"/>
      <c r="I406" s="267"/>
      <c r="J406" s="143"/>
    </row>
    <row r="407" spans="1:10" s="185" customFormat="1" ht="15.9" customHeight="1" x14ac:dyDescent="0.35">
      <c r="A407" s="143"/>
      <c r="B407" s="143"/>
      <c r="C407" s="143"/>
      <c r="D407" s="143"/>
      <c r="E407" s="143"/>
      <c r="F407" s="143"/>
      <c r="G407" s="143"/>
      <c r="H407" s="267"/>
      <c r="I407" s="267"/>
      <c r="J407" s="143"/>
    </row>
    <row r="408" spans="1:10" s="185" customFormat="1" ht="15.9" customHeight="1" x14ac:dyDescent="0.35">
      <c r="A408" s="143"/>
      <c r="B408" s="143"/>
      <c r="C408" s="143"/>
      <c r="D408" s="143"/>
      <c r="E408" s="143"/>
      <c r="F408" s="143"/>
      <c r="G408" s="143"/>
      <c r="H408" s="267"/>
      <c r="I408" s="267"/>
      <c r="J408" s="143"/>
    </row>
    <row r="409" spans="1:10" s="185" customFormat="1" ht="15.9" customHeight="1" x14ac:dyDescent="0.35">
      <c r="A409" s="143"/>
      <c r="B409" s="143"/>
      <c r="C409" s="143"/>
      <c r="D409" s="143"/>
      <c r="E409" s="143"/>
      <c r="F409" s="143"/>
      <c r="G409" s="143"/>
      <c r="H409" s="267"/>
      <c r="I409" s="267"/>
      <c r="J409" s="143"/>
    </row>
    <row r="410" spans="1:10" s="185" customFormat="1" ht="15.9" customHeight="1" x14ac:dyDescent="0.35">
      <c r="A410" s="143"/>
      <c r="B410" s="143"/>
      <c r="C410" s="143"/>
      <c r="D410" s="143"/>
      <c r="E410" s="143"/>
      <c r="F410" s="143"/>
      <c r="G410" s="143"/>
      <c r="H410" s="267"/>
      <c r="I410" s="267"/>
      <c r="J410" s="143"/>
    </row>
    <row r="411" spans="1:10" s="185" customFormat="1" ht="15.9" customHeight="1" x14ac:dyDescent="0.35">
      <c r="A411" s="143"/>
      <c r="B411" s="143"/>
      <c r="C411" s="143"/>
      <c r="D411" s="143"/>
      <c r="E411" s="143"/>
      <c r="F411" s="143"/>
      <c r="G411" s="143"/>
      <c r="H411" s="267"/>
      <c r="I411" s="267"/>
      <c r="J411" s="143"/>
    </row>
    <row r="412" spans="1:10" s="185" customFormat="1" ht="15.9" customHeight="1" x14ac:dyDescent="0.35">
      <c r="A412" s="143"/>
      <c r="B412" s="143"/>
      <c r="C412" s="143"/>
      <c r="D412" s="143"/>
      <c r="E412" s="143"/>
      <c r="F412" s="143"/>
      <c r="G412" s="143"/>
      <c r="H412" s="267"/>
      <c r="I412" s="267"/>
      <c r="J412" s="143"/>
    </row>
    <row r="413" spans="1:10" s="185" customFormat="1" ht="15.9" customHeight="1" x14ac:dyDescent="0.35">
      <c r="A413" s="143"/>
      <c r="B413" s="143"/>
      <c r="C413" s="143"/>
      <c r="D413" s="143"/>
      <c r="E413" s="143"/>
      <c r="F413" s="143"/>
      <c r="G413" s="143"/>
      <c r="H413" s="267"/>
      <c r="I413" s="267"/>
      <c r="J413" s="143"/>
    </row>
    <row r="414" spans="1:10" s="185" customFormat="1" ht="15.9" customHeight="1" x14ac:dyDescent="0.35">
      <c r="A414" s="143"/>
      <c r="B414" s="143"/>
      <c r="C414" s="143"/>
      <c r="D414" s="143"/>
      <c r="E414" s="143"/>
      <c r="F414" s="143"/>
      <c r="G414" s="143"/>
      <c r="H414" s="267"/>
      <c r="I414" s="267"/>
      <c r="J414" s="143"/>
    </row>
    <row r="415" spans="1:10" s="185" customFormat="1" ht="15.9" customHeight="1" x14ac:dyDescent="0.35">
      <c r="A415" s="143"/>
      <c r="B415" s="143"/>
      <c r="C415" s="143"/>
      <c r="D415" s="143"/>
      <c r="E415" s="143"/>
      <c r="F415" s="143"/>
      <c r="G415" s="143"/>
      <c r="H415" s="267"/>
      <c r="I415" s="267"/>
      <c r="J415" s="143"/>
    </row>
    <row r="416" spans="1:10" s="185" customFormat="1" ht="15.9" customHeight="1" x14ac:dyDescent="0.35">
      <c r="A416" s="143"/>
      <c r="B416" s="143"/>
      <c r="C416" s="143"/>
      <c r="D416" s="143"/>
      <c r="E416" s="143"/>
      <c r="F416" s="143"/>
      <c r="G416" s="143"/>
      <c r="H416" s="267"/>
      <c r="I416" s="267"/>
      <c r="J416" s="143"/>
    </row>
    <row r="417" spans="1:10" s="185" customFormat="1" ht="15.9" customHeight="1" x14ac:dyDescent="0.35">
      <c r="A417" s="143"/>
      <c r="B417" s="143"/>
      <c r="C417" s="143"/>
      <c r="D417" s="143"/>
      <c r="E417" s="143"/>
      <c r="F417" s="143"/>
      <c r="G417" s="143"/>
      <c r="H417" s="267"/>
      <c r="I417" s="267"/>
      <c r="J417" s="143"/>
    </row>
    <row r="418" spans="1:10" s="185" customFormat="1" ht="15.9" customHeight="1" x14ac:dyDescent="0.35">
      <c r="A418" s="143"/>
      <c r="B418" s="143"/>
      <c r="C418" s="143"/>
      <c r="D418" s="143"/>
      <c r="E418" s="143"/>
      <c r="F418" s="143"/>
      <c r="G418" s="143"/>
      <c r="H418" s="267"/>
      <c r="I418" s="267"/>
      <c r="J418" s="143"/>
    </row>
    <row r="419" spans="1:10" s="185" customFormat="1" ht="15.9" customHeight="1" x14ac:dyDescent="0.35">
      <c r="A419" s="143"/>
      <c r="B419" s="143"/>
      <c r="C419" s="143"/>
      <c r="D419" s="143"/>
      <c r="E419" s="143"/>
      <c r="F419" s="143"/>
      <c r="G419" s="143"/>
      <c r="H419" s="267"/>
      <c r="I419" s="267"/>
      <c r="J419" s="143"/>
    </row>
    <row r="420" spans="1:10" s="185" customFormat="1" ht="15.9" customHeight="1" x14ac:dyDescent="0.35">
      <c r="A420" s="143"/>
      <c r="B420" s="143"/>
      <c r="C420" s="143"/>
      <c r="D420" s="143"/>
      <c r="E420" s="143"/>
      <c r="F420" s="143"/>
      <c r="G420" s="143"/>
      <c r="H420" s="267"/>
      <c r="I420" s="267"/>
      <c r="J420" s="143"/>
    </row>
    <row r="421" spans="1:10" s="185" customFormat="1" ht="15.9" customHeight="1" x14ac:dyDescent="0.35">
      <c r="A421" s="143"/>
      <c r="B421" s="143"/>
      <c r="C421" s="143"/>
      <c r="D421" s="143"/>
      <c r="E421" s="143"/>
      <c r="F421" s="143"/>
      <c r="G421" s="143"/>
      <c r="H421" s="267"/>
      <c r="I421" s="267"/>
      <c r="J421" s="143"/>
    </row>
    <row r="422" spans="1:10" s="185" customFormat="1" ht="15.9" customHeight="1" x14ac:dyDescent="0.35">
      <c r="A422" s="143"/>
      <c r="B422" s="143"/>
      <c r="C422" s="143"/>
      <c r="D422" s="143"/>
      <c r="E422" s="143"/>
      <c r="F422" s="143"/>
      <c r="G422" s="143"/>
      <c r="H422" s="267"/>
      <c r="I422" s="267"/>
      <c r="J422" s="143"/>
    </row>
    <row r="423" spans="1:10" s="185" customFormat="1" ht="15.9" customHeight="1" x14ac:dyDescent="0.35">
      <c r="A423" s="143"/>
      <c r="B423" s="143"/>
      <c r="C423" s="143"/>
      <c r="D423" s="143"/>
      <c r="E423" s="143"/>
      <c r="F423" s="143"/>
      <c r="G423" s="143"/>
      <c r="H423" s="267"/>
      <c r="I423" s="267"/>
      <c r="J423" s="143"/>
    </row>
    <row r="424" spans="1:10" s="185" customFormat="1" ht="15.9" customHeight="1" x14ac:dyDescent="0.35">
      <c r="A424" s="143"/>
      <c r="B424" s="143"/>
      <c r="C424" s="143"/>
      <c r="D424" s="143"/>
      <c r="E424" s="143"/>
      <c r="F424" s="143"/>
      <c r="G424" s="143"/>
      <c r="H424" s="267"/>
      <c r="I424" s="267"/>
      <c r="J424" s="143"/>
    </row>
    <row r="425" spans="1:10" s="185" customFormat="1" ht="15.9" customHeight="1" x14ac:dyDescent="0.35">
      <c r="A425" s="143"/>
      <c r="B425" s="143"/>
      <c r="C425" s="143"/>
      <c r="D425" s="143"/>
      <c r="E425" s="143"/>
      <c r="F425" s="143"/>
      <c r="G425" s="143"/>
      <c r="H425" s="267"/>
      <c r="I425" s="267"/>
      <c r="J425" s="143"/>
    </row>
    <row r="426" spans="1:10" s="185" customFormat="1" ht="15.9" customHeight="1" x14ac:dyDescent="0.35">
      <c r="A426" s="143"/>
      <c r="B426" s="143"/>
      <c r="C426" s="143"/>
      <c r="D426" s="143"/>
      <c r="E426" s="143"/>
      <c r="F426" s="143"/>
      <c r="G426" s="143"/>
      <c r="H426" s="267"/>
      <c r="I426" s="267"/>
      <c r="J426" s="143"/>
    </row>
    <row r="427" spans="1:10" s="185" customFormat="1" ht="15.9" customHeight="1" x14ac:dyDescent="0.35">
      <c r="A427" s="143"/>
      <c r="B427" s="143"/>
      <c r="C427" s="143"/>
      <c r="D427" s="143"/>
      <c r="E427" s="143"/>
      <c r="F427" s="143"/>
      <c r="G427" s="143"/>
      <c r="H427" s="267"/>
      <c r="I427" s="267"/>
      <c r="J427" s="143"/>
    </row>
    <row r="428" spans="1:10" s="185" customFormat="1" ht="15.9" customHeight="1" x14ac:dyDescent="0.35">
      <c r="A428" s="143"/>
      <c r="B428" s="143"/>
      <c r="C428" s="143"/>
      <c r="D428" s="143"/>
      <c r="E428" s="143"/>
      <c r="F428" s="143"/>
      <c r="G428" s="143"/>
      <c r="H428" s="267"/>
      <c r="I428" s="267"/>
      <c r="J428" s="143"/>
    </row>
    <row r="429" spans="1:10" s="185" customFormat="1" ht="15.9" customHeight="1" x14ac:dyDescent="0.35">
      <c r="A429" s="143"/>
      <c r="B429" s="143"/>
      <c r="C429" s="143"/>
      <c r="D429" s="143"/>
      <c r="E429" s="143"/>
      <c r="F429" s="143"/>
      <c r="G429" s="143"/>
      <c r="H429" s="267"/>
      <c r="I429" s="267"/>
      <c r="J429" s="247"/>
    </row>
    <row r="430" spans="1:10" s="185" customFormat="1" ht="15.9" customHeight="1" x14ac:dyDescent="0.35">
      <c r="A430" s="143"/>
      <c r="B430" s="143"/>
      <c r="C430" s="143"/>
      <c r="D430" s="143"/>
      <c r="E430" s="143"/>
      <c r="F430" s="143"/>
      <c r="G430" s="143"/>
      <c r="H430" s="267"/>
      <c r="I430" s="267"/>
      <c r="J430" s="143"/>
    </row>
    <row r="431" spans="1:10" s="185" customFormat="1" ht="15.9" customHeight="1" x14ac:dyDescent="0.35">
      <c r="A431" s="143"/>
      <c r="B431" s="143"/>
      <c r="C431" s="143"/>
      <c r="D431" s="143"/>
      <c r="E431" s="143"/>
      <c r="F431" s="143"/>
      <c r="G431" s="143"/>
      <c r="H431" s="267"/>
      <c r="I431" s="267"/>
      <c r="J431" s="143"/>
    </row>
    <row r="432" spans="1:10" s="185" customFormat="1" ht="15.9" customHeight="1" x14ac:dyDescent="0.35">
      <c r="A432" s="143"/>
      <c r="B432" s="143"/>
      <c r="C432" s="143"/>
      <c r="D432" s="143"/>
      <c r="E432" s="143"/>
      <c r="F432" s="143"/>
      <c r="G432" s="143"/>
      <c r="H432" s="267"/>
      <c r="I432" s="267"/>
      <c r="J432" s="143"/>
    </row>
    <row r="433" spans="1:10" s="185" customFormat="1" ht="15.9" customHeight="1" x14ac:dyDescent="0.35">
      <c r="A433" s="143"/>
      <c r="B433" s="143"/>
      <c r="C433" s="143"/>
      <c r="D433" s="143"/>
      <c r="E433" s="143"/>
      <c r="F433" s="143"/>
      <c r="G433" s="143"/>
      <c r="H433" s="267"/>
      <c r="I433" s="267"/>
      <c r="J433" s="143"/>
    </row>
    <row r="434" spans="1:10" s="185" customFormat="1" ht="15.9" customHeight="1" x14ac:dyDescent="0.35">
      <c r="A434" s="143"/>
      <c r="B434" s="143"/>
      <c r="C434" s="143"/>
      <c r="D434" s="143"/>
      <c r="E434" s="143"/>
      <c r="F434" s="143"/>
      <c r="G434" s="143"/>
      <c r="H434" s="267"/>
      <c r="I434" s="267"/>
      <c r="J434" s="143"/>
    </row>
    <row r="435" spans="1:10" s="185" customFormat="1" ht="15.9" customHeight="1" x14ac:dyDescent="0.35">
      <c r="A435" s="143"/>
      <c r="B435" s="143"/>
      <c r="C435" s="143"/>
      <c r="D435" s="143"/>
      <c r="E435" s="143"/>
      <c r="F435" s="143"/>
      <c r="G435" s="143"/>
      <c r="H435" s="267"/>
      <c r="I435" s="267"/>
      <c r="J435" s="143"/>
    </row>
    <row r="436" spans="1:10" s="185" customFormat="1" ht="15.9" customHeight="1" x14ac:dyDescent="0.35">
      <c r="A436" s="143"/>
      <c r="B436" s="143"/>
      <c r="C436" s="143"/>
      <c r="D436" s="143"/>
      <c r="E436" s="143"/>
      <c r="F436" s="143"/>
      <c r="G436" s="143"/>
      <c r="H436" s="267"/>
      <c r="I436" s="267"/>
      <c r="J436" s="143"/>
    </row>
    <row r="437" spans="1:10" s="185" customFormat="1" ht="15.9" customHeight="1" x14ac:dyDescent="0.35">
      <c r="A437" s="143"/>
      <c r="B437" s="143"/>
      <c r="C437" s="143"/>
      <c r="D437" s="143"/>
      <c r="E437" s="143"/>
      <c r="F437" s="143"/>
      <c r="G437" s="143"/>
      <c r="H437" s="267"/>
      <c r="I437" s="267"/>
      <c r="J437" s="143"/>
    </row>
    <row r="438" spans="1:10" s="185" customFormat="1" ht="15.9" customHeight="1" x14ac:dyDescent="0.35">
      <c r="A438" s="143"/>
      <c r="B438" s="143"/>
      <c r="C438" s="143"/>
      <c r="D438" s="143"/>
      <c r="E438" s="143"/>
      <c r="F438" s="143"/>
      <c r="G438" s="143"/>
      <c r="H438" s="267"/>
      <c r="I438" s="267"/>
      <c r="J438" s="143"/>
    </row>
    <row r="439" spans="1:10" s="185" customFormat="1" ht="15.9" customHeight="1" x14ac:dyDescent="0.35">
      <c r="A439" s="143"/>
      <c r="B439" s="143"/>
      <c r="C439" s="143"/>
      <c r="D439" s="143"/>
      <c r="E439" s="143"/>
      <c r="F439" s="143"/>
      <c r="G439" s="143"/>
      <c r="H439" s="267"/>
      <c r="I439" s="267"/>
      <c r="J439" s="143"/>
    </row>
    <row r="440" spans="1:10" s="185" customFormat="1" ht="15.9" customHeight="1" x14ac:dyDescent="0.35">
      <c r="A440" s="143"/>
      <c r="B440" s="143"/>
      <c r="C440" s="143"/>
      <c r="D440" s="143"/>
      <c r="E440" s="143"/>
      <c r="F440" s="143"/>
      <c r="G440" s="143"/>
      <c r="H440" s="267"/>
      <c r="I440" s="267"/>
      <c r="J440" s="143"/>
    </row>
    <row r="441" spans="1:10" s="185" customFormat="1" ht="15.9" customHeight="1" x14ac:dyDescent="0.35">
      <c r="A441" s="143"/>
      <c r="B441" s="143"/>
      <c r="C441" s="143"/>
      <c r="D441" s="143"/>
      <c r="E441" s="143"/>
      <c r="F441" s="143"/>
      <c r="G441" s="143"/>
      <c r="H441" s="267"/>
      <c r="I441" s="267"/>
      <c r="J441" s="143"/>
    </row>
    <row r="442" spans="1:10" s="185" customFormat="1" ht="15.9" customHeight="1" x14ac:dyDescent="0.35">
      <c r="A442" s="143"/>
      <c r="B442" s="143"/>
      <c r="C442" s="143"/>
      <c r="D442" s="143"/>
      <c r="E442" s="143"/>
      <c r="F442" s="143"/>
      <c r="G442" s="143"/>
      <c r="H442" s="267"/>
      <c r="I442" s="267"/>
      <c r="J442" s="143"/>
    </row>
    <row r="443" spans="1:10" s="185" customFormat="1" ht="15.9" customHeight="1" x14ac:dyDescent="0.35">
      <c r="A443" s="143"/>
      <c r="B443" s="143"/>
      <c r="C443" s="143"/>
      <c r="D443" s="143"/>
      <c r="E443" s="143"/>
      <c r="F443" s="143"/>
      <c r="G443" s="143"/>
      <c r="H443" s="267"/>
      <c r="I443" s="267"/>
      <c r="J443" s="143"/>
    </row>
    <row r="444" spans="1:10" s="185" customFormat="1" ht="15.9" customHeight="1" x14ac:dyDescent="0.35">
      <c r="A444" s="143"/>
      <c r="B444" s="143"/>
      <c r="C444" s="143"/>
      <c r="D444" s="143"/>
      <c r="E444" s="143"/>
      <c r="F444" s="143"/>
      <c r="G444" s="143"/>
      <c r="H444" s="267"/>
      <c r="I444" s="267"/>
      <c r="J444" s="14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252A148C-DEF3-41AA-B358-082564F5D4BA}"/>
    <hyperlink ref="E205" r:id="rId2" xr:uid="{DC6AF948-68CB-4598-9DB6-349D54852D64}"/>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3" t="s">
        <v>1057</v>
      </c>
      <c r="B1" s="283"/>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9.1241666666666656</v>
      </c>
      <c r="H75" s="20"/>
    </row>
    <row r="76" spans="1:14" x14ac:dyDescent="0.35">
      <c r="A76" s="22" t="s">
        <v>1022</v>
      </c>
      <c r="B76" s="22" t="s">
        <v>1632</v>
      </c>
      <c r="C76" s="263">
        <v>14.926666666666668</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2024-04-26T16:56:59Z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PR_UCMS02108049</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94183</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http://peucmasp02.mw.pr.geos.loc:7001/cs/idcplg?IdcService=DESKTOP_DOC_INFO&amp;dDocName=PR_UCMS02108049&amp;dID=94183&amp;ClientControlled=DocMan,taskpane&amp;coreContentOnly=1</vt:lpwstr>
  </property>
</Properties>
</file>